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rabai\Dropbox\D&amp;D\Books\8 Waterdeep Dragon Heist\"/>
    </mc:Choice>
  </mc:AlternateContent>
  <xr:revisionPtr revIDLastSave="0" documentId="13_ncr:1_{EDA08702-66AA-4DCE-A8A3-2FF9A72806FA}" xr6:coauthVersionLast="45" xr6:coauthVersionMax="45" xr10:uidLastSave="{00000000-0000-0000-0000-000000000000}"/>
  <bookViews>
    <workbookView xWindow="-120" yWindow="-120" windowWidth="38640" windowHeight="21240" xr2:uid="{00000000-000D-0000-FFFF-FFFF00000000}"/>
  </bookViews>
  <sheets>
    <sheet name="Introduction" sheetId="3" r:id="rId1"/>
    <sheet name="PRE-OPENING&gt;&gt;" sheetId="4" r:id="rId2"/>
    <sheet name="1 - One-Time Expenses" sheetId="1" r:id="rId3"/>
    <sheet name="POST-OPENING&gt;&gt;" sheetId="5" r:id="rId4"/>
    <sheet name="2- Expenses" sheetId="6" r:id="rId5"/>
    <sheet name="3- Income Statement" sheetId="2" r:id="rId6"/>
  </sheets>
  <calcPr calcId="181029"/>
  <fileRecoveryPr repair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0" i="1" l="1"/>
  <c r="G31" i="6"/>
  <c r="F14" i="2"/>
  <c r="F12" i="2"/>
  <c r="L59" i="6"/>
  <c r="E59" i="6"/>
  <c r="F13" i="2" s="1"/>
  <c r="L39" i="6"/>
  <c r="E39" i="6"/>
  <c r="F11" i="2" s="1"/>
  <c r="N23" i="6"/>
  <c r="N44" i="6"/>
  <c r="N45" i="6"/>
  <c r="N46" i="6"/>
  <c r="N47" i="6"/>
  <c r="N48" i="6"/>
  <c r="N49" i="6"/>
  <c r="N50" i="6"/>
  <c r="N51" i="6"/>
  <c r="N52" i="6"/>
  <c r="N53" i="6"/>
  <c r="N54" i="6"/>
  <c r="N55" i="6"/>
  <c r="N56" i="6"/>
  <c r="N57" i="6"/>
  <c r="N58" i="6"/>
  <c r="N43" i="6"/>
  <c r="N19" i="6"/>
  <c r="N20" i="6"/>
  <c r="N21" i="6"/>
  <c r="N22" i="6"/>
  <c r="N24" i="6"/>
  <c r="N25" i="6"/>
  <c r="N26" i="6"/>
  <c r="N27" i="6"/>
  <c r="N28" i="6"/>
  <c r="N29" i="6"/>
  <c r="N30" i="6"/>
  <c r="N31" i="6"/>
  <c r="N32" i="6"/>
  <c r="N33" i="6"/>
  <c r="N34" i="6"/>
  <c r="N35" i="6"/>
  <c r="N36" i="6"/>
  <c r="N37" i="6"/>
  <c r="N38" i="6"/>
  <c r="N18" i="6"/>
  <c r="G49" i="6"/>
  <c r="G48" i="6"/>
  <c r="G47" i="6"/>
  <c r="G46" i="6"/>
  <c r="G45" i="6"/>
  <c r="G44" i="6"/>
  <c r="G43" i="6"/>
  <c r="G38" i="6"/>
  <c r="G37" i="6"/>
  <c r="G36" i="6"/>
  <c r="G35" i="6"/>
  <c r="G34" i="6"/>
  <c r="G33" i="6"/>
  <c r="G32" i="6"/>
  <c r="G30" i="6"/>
  <c r="G29" i="6"/>
  <c r="G28" i="6"/>
  <c r="G27" i="6"/>
  <c r="G26" i="6"/>
  <c r="G25" i="6"/>
  <c r="G24" i="6"/>
  <c r="G23" i="6"/>
  <c r="G22" i="6"/>
  <c r="G21" i="6"/>
  <c r="G20" i="6"/>
  <c r="G19" i="6"/>
  <c r="G18" i="6"/>
  <c r="G59" i="6" l="1"/>
  <c r="D13" i="2" s="1"/>
  <c r="F15" i="2"/>
  <c r="N59" i="6"/>
  <c r="D14" i="2" s="1"/>
  <c r="N39" i="6"/>
  <c r="D12" i="2" s="1"/>
  <c r="G39" i="6"/>
  <c r="D11" i="2" s="1"/>
  <c r="D19" i="2" l="1"/>
  <c r="D18" i="2"/>
  <c r="D21" i="2" l="1"/>
  <c r="D15" i="2" l="1"/>
  <c r="D23" i="2" s="1"/>
</calcChain>
</file>

<file path=xl/sharedStrings.xml><?xml version="1.0" encoding="utf-8"?>
<sst xmlns="http://schemas.openxmlformats.org/spreadsheetml/2006/main" count="217" uniqueCount="129">
  <si>
    <t>Roof Repair</t>
  </si>
  <si>
    <t>Brick Repair</t>
  </si>
  <si>
    <t>Water Damage</t>
  </si>
  <si>
    <t>Broken Windows</t>
  </si>
  <si>
    <t>Replace Furniture</t>
  </si>
  <si>
    <t>Replace Kitchen Hearth</t>
  </si>
  <si>
    <t>Purchase Brewing Equipment</t>
  </si>
  <si>
    <t>Kitchen Essentials</t>
  </si>
  <si>
    <t>Cleaning Chimneys</t>
  </si>
  <si>
    <t>Fix Lighting</t>
  </si>
  <si>
    <t>Fix Plumbing</t>
  </si>
  <si>
    <t>Fix Balcony Railings</t>
  </si>
  <si>
    <t>Replace Sign</t>
  </si>
  <si>
    <t>One-Time Expenses</t>
  </si>
  <si>
    <t>Total Remaining:</t>
  </si>
  <si>
    <t>Fellowship of Innkeepers Membership</t>
  </si>
  <si>
    <t>Expenses</t>
  </si>
  <si>
    <t>Revenues</t>
  </si>
  <si>
    <t>Profit</t>
  </si>
  <si>
    <t>Sub-Total</t>
  </si>
  <si>
    <t>Renown</t>
  </si>
  <si>
    <t>Total</t>
  </si>
  <si>
    <t>Staff</t>
  </si>
  <si>
    <t>Name</t>
  </si>
  <si>
    <t>Hired</t>
  </si>
  <si>
    <t>Lif</t>
  </si>
  <si>
    <t>Role</t>
  </si>
  <si>
    <t>Ryba</t>
  </si>
  <si>
    <t>Althea</t>
  </si>
  <si>
    <t>Barmaid</t>
  </si>
  <si>
    <t>Mosp</t>
  </si>
  <si>
    <t>Bartender</t>
  </si>
  <si>
    <t>Patric Nivka</t>
  </si>
  <si>
    <t>Lillian Haekan</t>
  </si>
  <si>
    <t>Isgrigg</t>
  </si>
  <si>
    <t>Turgattan Thornhammer</t>
  </si>
  <si>
    <t>Reynardo Greenleaf</t>
  </si>
  <si>
    <t>Cook</t>
  </si>
  <si>
    <t>Entertainer</t>
  </si>
  <si>
    <t>Threestrings</t>
  </si>
  <si>
    <t>Advertising</t>
  </si>
  <si>
    <t>Type</t>
  </si>
  <si>
    <t>Guard</t>
  </si>
  <si>
    <t>Bard</t>
  </si>
  <si>
    <t>Troll Mascot</t>
  </si>
  <si>
    <t>Food &amp; Drink</t>
  </si>
  <si>
    <t>Snacks</t>
  </si>
  <si>
    <t>Meals</t>
  </si>
  <si>
    <t>Basic Ales</t>
  </si>
  <si>
    <t>Inn</t>
  </si>
  <si>
    <t>What is it?</t>
  </si>
  <si>
    <t>Want more D&amp;D content from IndieRex? Found a bug? Got a suggestion?</t>
  </si>
  <si>
    <t>Check out my blog at:</t>
  </si>
  <si>
    <t>http://www.IndieRex.com</t>
  </si>
  <si>
    <t xml:space="preserve">Instructions: </t>
  </si>
  <si>
    <t>Paid?</t>
  </si>
  <si>
    <t>No</t>
  </si>
  <si>
    <t>Instructions</t>
  </si>
  <si>
    <t>Cost (GP)</t>
  </si>
  <si>
    <t>Yes</t>
  </si>
  <si>
    <t>Special Thanks</t>
  </si>
  <si>
    <t>Income Statement</t>
  </si>
  <si>
    <t>To manage operations once trollskull manor is open for business!</t>
  </si>
  <si>
    <r>
      <rPr>
        <b/>
        <sz val="11"/>
        <color theme="1"/>
        <rFont val="Bookinsanity"/>
        <family val="3"/>
      </rPr>
      <t xml:space="preserve">Note: </t>
    </r>
    <r>
      <rPr>
        <sz val="11"/>
        <color theme="1"/>
        <rFont val="Bookinsanity"/>
        <family val="3"/>
      </rPr>
      <t>For ease of use and readability, $ signs have been used as a substitute for GP/Dragons</t>
    </r>
  </si>
  <si>
    <t>- /u/cdformatc and u/Busboy80 for the list of one-time expenses</t>
  </si>
  <si>
    <t>- The Alexandrian Remix for ideas on staff members</t>
  </si>
  <si>
    <t>Thurman</t>
  </si>
  <si>
    <r>
      <t xml:space="preserve">Instructions: </t>
    </r>
    <r>
      <rPr>
        <i/>
        <sz val="11"/>
        <color theme="1"/>
        <rFont val="Bookinsanity"/>
        <family val="3"/>
      </rPr>
      <t>Adjust the cost of the repairs or add/remove repairs or upgrades as desired. As the players pay for a repair, change the "Paid" column to "Yes"</t>
    </r>
  </si>
  <si>
    <t>Trollskull Manor shouldn't be opened for business until all of the initial one-time repairs are completed!</t>
  </si>
  <si>
    <t>On Menu</t>
  </si>
  <si>
    <t>Salary (GP)</t>
  </si>
  <si>
    <t>Expense (GP)</t>
  </si>
  <si>
    <t>Total Expense:</t>
  </si>
  <si>
    <t xml:space="preserve">Instructions:  </t>
  </si>
  <si>
    <r>
      <rPr>
        <b/>
        <i/>
        <sz val="11"/>
        <color theme="1"/>
        <rFont val="Bookinsanity"/>
        <family val="3"/>
      </rPr>
      <t xml:space="preserve">2) </t>
    </r>
    <r>
      <rPr>
        <i/>
        <sz val="11"/>
        <color theme="1"/>
        <rFont val="Bookinsanity"/>
        <family val="3"/>
      </rPr>
      <t>As the players take on an expense, change the Hired/On Menu/etc. column to "Yes"</t>
    </r>
  </si>
  <si>
    <t>Determine what ongoing expenses the party is currently paying for</t>
  </si>
  <si>
    <t>High-End Meals</t>
  </si>
  <si>
    <t>Craft Ales</t>
  </si>
  <si>
    <t>Wine</t>
  </si>
  <si>
    <t>Spirits</t>
  </si>
  <si>
    <t>Tips:</t>
  </si>
  <si>
    <r>
      <rPr>
        <b/>
        <i/>
        <sz val="11"/>
        <color theme="1"/>
        <rFont val="Bookinsanity"/>
        <family val="3"/>
      </rPr>
      <t xml:space="preserve">- </t>
    </r>
    <r>
      <rPr>
        <i/>
        <sz val="11"/>
        <color theme="1"/>
        <rFont val="Bookinsanity"/>
        <family val="3"/>
      </rPr>
      <t>Consider providing some flavor to your drinks and food menu by allowing players to name them (e.g., Trollskull Brew)</t>
    </r>
  </si>
  <si>
    <r>
      <t xml:space="preserve">Note: </t>
    </r>
    <r>
      <rPr>
        <i/>
        <sz val="11"/>
        <color theme="1"/>
        <rFont val="Bookinsanity"/>
        <family val="3"/>
      </rPr>
      <t>The campaign suggest a ten-day as the 'time period', but feel to use whatever works best for your game</t>
    </r>
  </si>
  <si>
    <t>- You don't have to give players access to everything right away. They may need to meet the right people, make connections, etc.</t>
  </si>
  <si>
    <r>
      <t xml:space="preserve">1) </t>
    </r>
    <r>
      <rPr>
        <i/>
        <sz val="11"/>
        <color theme="1"/>
        <rFont val="Bookinsanity"/>
        <family val="3"/>
      </rPr>
      <t>Adjust the type and cost of the available expenses as desired. Don't edit the grey cells!</t>
    </r>
  </si>
  <si>
    <t>Active?</t>
  </si>
  <si>
    <t>Duration</t>
  </si>
  <si>
    <t>1 Period</t>
  </si>
  <si>
    <r>
      <rPr>
        <b/>
        <i/>
        <sz val="11"/>
        <color theme="1"/>
        <rFont val="Bookinsanity"/>
        <family val="3"/>
      </rPr>
      <t xml:space="preserve">3) </t>
    </r>
    <r>
      <rPr>
        <i/>
        <sz val="11"/>
        <color theme="1"/>
        <rFont val="Bookinsanity"/>
        <family val="3"/>
      </rPr>
      <t>Advertising should only last for the number of time periods mentioned and then be turned off</t>
    </r>
  </si>
  <si>
    <t>Post Fliers</t>
  </si>
  <si>
    <t>2 Periods</t>
  </si>
  <si>
    <t>Hire Orphans to Spread Word</t>
  </si>
  <si>
    <t>Hire Town Crier</t>
  </si>
  <si>
    <t>Magic Display</t>
  </si>
  <si>
    <t>Advertising and Other Temporary Expenses</t>
  </si>
  <si>
    <t>Optional Ongoing Expenses</t>
  </si>
  <si>
    <t>General Upkeep</t>
  </si>
  <si>
    <t>Upkeep and Other</t>
  </si>
  <si>
    <t>Permits and Licensing</t>
  </si>
  <si>
    <t>Housekeeping</t>
  </si>
  <si>
    <t>Emmek Sabotage</t>
  </si>
  <si>
    <t>IndieRex's Trollskull Manor Management Tool v1.0</t>
  </si>
  <si>
    <r>
      <rPr>
        <b/>
        <i/>
        <sz val="11"/>
        <color theme="1"/>
        <rFont val="Bookinsanity"/>
        <family val="3"/>
      </rPr>
      <t xml:space="preserve">- </t>
    </r>
    <r>
      <rPr>
        <i/>
        <sz val="11"/>
        <color theme="1"/>
        <rFont val="Bookinsanity"/>
        <family val="3"/>
      </rPr>
      <t>Consider restricting players from using the same types of advertising multiple times in a row</t>
    </r>
  </si>
  <si>
    <r>
      <rPr>
        <b/>
        <i/>
        <sz val="11"/>
        <color theme="1"/>
        <rFont val="Bookinsanity"/>
        <family val="3"/>
      </rPr>
      <t xml:space="preserve">- </t>
    </r>
    <r>
      <rPr>
        <i/>
        <sz val="11"/>
        <color theme="1"/>
        <rFont val="Bookinsanity"/>
        <family val="3"/>
      </rPr>
      <t>Balance the costs and renown values based on how much money coming in feels appropriate for your party</t>
    </r>
  </si>
  <si>
    <t>GP</t>
  </si>
  <si>
    <t>Tavern Brawl</t>
  </si>
  <si>
    <r>
      <t xml:space="preserve">1) </t>
    </r>
    <r>
      <rPr>
        <i/>
        <sz val="11"/>
        <color theme="1"/>
        <rFont val="Bookinsanity"/>
        <family val="3"/>
      </rPr>
      <t>Turn off/on the different types of revenue as appropriate using the "Active?" column (e.g., the party has the bar up and running but not the rooms)</t>
    </r>
  </si>
  <si>
    <t>Other</t>
  </si>
  <si>
    <t>Renown:</t>
  </si>
  <si>
    <t>Taproom</t>
  </si>
  <si>
    <t>Use this row to add in additional flat revenues if desired</t>
  </si>
  <si>
    <t>Notes:</t>
  </si>
  <si>
    <t>Consider turning off if haven't hired a barkeep or procured drinks/food</t>
  </si>
  <si>
    <t>Consider turning off if not paying for housekeeping or a general manager</t>
  </si>
  <si>
    <t>Titus Amellus</t>
  </si>
  <si>
    <t>Manager</t>
  </si>
  <si>
    <t>GP per Renown</t>
  </si>
  <si>
    <r>
      <rPr>
        <b/>
        <i/>
        <sz val="11"/>
        <color theme="1"/>
        <rFont val="Bookinsanity"/>
        <family val="3"/>
      </rPr>
      <t xml:space="preserve">- </t>
    </r>
    <r>
      <rPr>
        <i/>
        <sz val="11"/>
        <color theme="1"/>
        <rFont val="Bookinsanity"/>
        <family val="3"/>
      </rPr>
      <t>Consider imposing expense based restrictions on your players (e.g., you can't serve drinks without a bartender, no inn revenues without manager/housekeeping)</t>
    </r>
  </si>
  <si>
    <t>-</t>
  </si>
  <si>
    <r>
      <t xml:space="preserve">2) </t>
    </r>
    <r>
      <rPr>
        <i/>
        <sz val="11"/>
        <color theme="1"/>
        <rFont val="Bookinsanity"/>
        <family val="3"/>
      </rPr>
      <t>Edit the "GP per Renown" values for the Taproom and Inn to meet your needs (recommend not changing after setting once so profits are consistent)</t>
    </r>
  </si>
  <si>
    <r>
      <t xml:space="preserve">3) </t>
    </r>
    <r>
      <rPr>
        <i/>
        <sz val="11"/>
        <color theme="1"/>
        <rFont val="Bookinsanity"/>
        <family val="3"/>
      </rPr>
      <t>At the end of each 'time period' the players should receive (or pay) the amount listed below in "Profit"</t>
    </r>
  </si>
  <si>
    <r>
      <t xml:space="preserve">1) </t>
    </r>
    <r>
      <rPr>
        <i/>
        <sz val="11"/>
        <color theme="1"/>
        <rFont val="Bookinsanity"/>
        <family val="3"/>
      </rPr>
      <t>Adjust the "One-Time Expenses" tab to meet the needs of your campaign and which repairs you will require</t>
    </r>
  </si>
  <si>
    <r>
      <t xml:space="preserve">    - </t>
    </r>
    <r>
      <rPr>
        <i/>
        <sz val="11"/>
        <color theme="1"/>
        <rFont val="Bookinsanity"/>
        <family val="3"/>
      </rPr>
      <t>As players finish repairs, mark them off on the same tab</t>
    </r>
  </si>
  <si>
    <r>
      <rPr>
        <b/>
        <i/>
        <sz val="11"/>
        <color theme="1"/>
        <rFont val="Bookinsanity"/>
        <family val="3"/>
      </rPr>
      <t xml:space="preserve">2) </t>
    </r>
    <r>
      <rPr>
        <i/>
        <sz val="11"/>
        <color theme="1"/>
        <rFont val="Bookinsanity"/>
        <family val="3"/>
      </rPr>
      <t>Once the players are open for business begin using the "Expenses" and "Income Statement" tabs</t>
    </r>
  </si>
  <si>
    <r>
      <t xml:space="preserve">    - </t>
    </r>
    <r>
      <rPr>
        <i/>
        <sz val="11"/>
        <color theme="1"/>
        <rFont val="Bookinsanity"/>
        <family val="3"/>
      </rPr>
      <t>The "Expenses" tab should be used to track when players take on expenses (e.g., hiring staff, buying food)</t>
    </r>
  </si>
  <si>
    <r>
      <t xml:space="preserve">    - </t>
    </r>
    <r>
      <rPr>
        <i/>
        <sz val="11"/>
        <color theme="1"/>
        <rFont val="Bookinsanity"/>
        <family val="3"/>
      </rPr>
      <t>The "Income Statement" tab should be used to track how much players should receive (or pay) each 'time period'</t>
    </r>
  </si>
  <si>
    <r>
      <t xml:space="preserve">    - </t>
    </r>
    <r>
      <rPr>
        <i/>
        <sz val="11"/>
        <color theme="1"/>
        <rFont val="Bookinsanity"/>
        <family val="3"/>
      </rPr>
      <t>The campaign suggest a ten-day as the 'time period', but feel to use whatever works best for your game</t>
    </r>
  </si>
  <si>
    <t>Guild Licenses</t>
  </si>
  <si>
    <r>
      <t xml:space="preserve">Chapter 2 of </t>
    </r>
    <r>
      <rPr>
        <i/>
        <sz val="11"/>
        <color theme="1"/>
        <rFont val="Bookinsanity"/>
        <family val="3"/>
      </rPr>
      <t>Waterdeep: Dragon Heist</t>
    </r>
    <r>
      <rPr>
        <sz val="11"/>
        <color theme="1"/>
        <rFont val="Bookinsanity"/>
        <family val="3"/>
      </rPr>
      <t xml:space="preserve"> introduces one of the shining pieces of the campaign - Trollskull Manor. This tool gives DMs a way to more easily track and customize the management of Trollskull Manor and determine what the players should get paid for their efforts (or pay back!) rather than the rules as written.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</si>
</sst>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_);\(&quot;$&quot;#,##0\)"/>
    <numFmt numFmtId="6" formatCode="&quot;$&quot;#,##0_);[Red]\(&quot;$&quot;#,##0\)"/>
    <numFmt numFmtId="164" formatCode="&quot;$&quot;#,##0"/>
    <numFmt numFmtId="173" formatCode="#,##0.0_);[Red]\(#,##0.0\)"/>
    <numFmt numFmtId="174" formatCode="0_);[Red]\(0\)"/>
  </numFmts>
  <fonts count="23" x14ac:knownFonts="1">
    <font>
      <sz val="11"/>
      <color theme="1"/>
      <name val="Calibri"/>
      <family val="2"/>
      <scheme val="minor"/>
    </font>
    <font>
      <b/>
      <sz val="11"/>
      <color theme="1"/>
      <name val="Calibri"/>
      <family val="2"/>
      <scheme val="minor"/>
    </font>
    <font>
      <sz val="11"/>
      <color theme="1"/>
      <name val="Verdana"/>
      <family val="2"/>
    </font>
    <font>
      <b/>
      <sz val="11"/>
      <color theme="1"/>
      <name val="Verdana"/>
      <family val="2"/>
    </font>
    <font>
      <b/>
      <sz val="11"/>
      <color theme="0"/>
      <name val="Verdana"/>
      <family val="2"/>
    </font>
    <font>
      <b/>
      <sz val="11"/>
      <name val="Verdana"/>
      <family val="2"/>
    </font>
    <font>
      <sz val="11"/>
      <name val="Verdana"/>
      <family val="2"/>
    </font>
    <font>
      <i/>
      <sz val="11"/>
      <color theme="1"/>
      <name val="Calibri"/>
      <family val="2"/>
      <scheme val="minor"/>
    </font>
    <font>
      <b/>
      <i/>
      <sz val="11"/>
      <color theme="1"/>
      <name val="Calibri"/>
      <family val="2"/>
      <scheme val="minor"/>
    </font>
    <font>
      <u/>
      <sz val="11"/>
      <color theme="10"/>
      <name val="Calibri"/>
      <family val="2"/>
      <scheme val="minor"/>
    </font>
    <font>
      <b/>
      <sz val="11"/>
      <color theme="1"/>
      <name val="Georgia"/>
      <family val="1"/>
    </font>
    <font>
      <b/>
      <i/>
      <sz val="11"/>
      <color theme="1"/>
      <name val="Scaly Sans"/>
    </font>
    <font>
      <sz val="11"/>
      <color theme="1"/>
      <name val="Bookinsanity"/>
      <family val="3"/>
    </font>
    <font>
      <u/>
      <sz val="11"/>
      <color theme="10"/>
      <name val="Bookinsanity"/>
      <family val="3"/>
    </font>
    <font>
      <b/>
      <i/>
      <sz val="11"/>
      <color theme="1"/>
      <name val="Bookinsanity"/>
      <family val="3"/>
    </font>
    <font>
      <i/>
      <sz val="11"/>
      <color theme="1"/>
      <name val="Bookinsanity"/>
      <family val="3"/>
    </font>
    <font>
      <b/>
      <sz val="12"/>
      <color theme="1"/>
      <name val="Scaly Sans Caps"/>
    </font>
    <font>
      <b/>
      <sz val="12"/>
      <color theme="0"/>
      <name val="Scaly Sans Caps"/>
    </font>
    <font>
      <b/>
      <sz val="11"/>
      <color theme="1"/>
      <name val="Bookinsanity"/>
      <family val="3"/>
    </font>
    <font>
      <sz val="12"/>
      <color theme="1"/>
      <name val="Scaly Sans Caps"/>
    </font>
    <font>
      <i/>
      <sz val="11"/>
      <color theme="1"/>
      <name val="Verdana"/>
      <family val="2"/>
    </font>
    <font>
      <sz val="8"/>
      <name val="Calibri"/>
      <family val="2"/>
      <scheme val="minor"/>
    </font>
    <font>
      <sz val="1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9" fillId="0" borderId="0" applyNumberFormat="0" applyFill="0" applyBorder="0" applyAlignment="0" applyProtection="0"/>
  </cellStyleXfs>
  <cellXfs count="90">
    <xf numFmtId="0" fontId="0" fillId="0" borderId="0" xfId="0"/>
    <xf numFmtId="0" fontId="2" fillId="0" borderId="0" xfId="0" applyFont="1"/>
    <xf numFmtId="0" fontId="2" fillId="0" borderId="0" xfId="0" applyFont="1" applyAlignment="1">
      <alignment horizontal="center"/>
    </xf>
    <xf numFmtId="0" fontId="2" fillId="0" borderId="1" xfId="0" applyFont="1" applyBorder="1"/>
    <xf numFmtId="6" fontId="2" fillId="0" borderId="1" xfId="0" applyNumberFormat="1" applyFont="1" applyBorder="1" applyAlignment="1">
      <alignment horizontal="center"/>
    </xf>
    <xf numFmtId="0" fontId="3" fillId="2" borderId="1" xfId="0" applyFont="1" applyFill="1" applyBorder="1"/>
    <xf numFmtId="6" fontId="3" fillId="2" borderId="1" xfId="0" applyNumberFormat="1" applyFont="1" applyFill="1" applyBorder="1" applyAlignment="1">
      <alignment horizontal="center"/>
    </xf>
    <xf numFmtId="0" fontId="2" fillId="0" borderId="1" xfId="0" applyFont="1" applyBorder="1" applyAlignment="1">
      <alignment horizontal="center"/>
    </xf>
    <xf numFmtId="0" fontId="2" fillId="2" borderId="1" xfId="0" applyFont="1" applyFill="1" applyBorder="1"/>
    <xf numFmtId="0" fontId="2" fillId="3" borderId="0" xfId="0" applyFont="1" applyFill="1"/>
    <xf numFmtId="0" fontId="6" fillId="3" borderId="1" xfId="0" applyFont="1" applyFill="1" applyBorder="1"/>
    <xf numFmtId="0" fontId="0" fillId="0" borderId="1" xfId="0" applyBorder="1"/>
    <xf numFmtId="0" fontId="0" fillId="0" borderId="0" xfId="0" applyAlignment="1">
      <alignment horizontal="center"/>
    </xf>
    <xf numFmtId="0" fontId="8" fillId="3" borderId="0" xfId="0" applyFont="1" applyFill="1" applyBorder="1"/>
    <xf numFmtId="0" fontId="7" fillId="3" borderId="0" xfId="0" applyFont="1" applyFill="1" applyBorder="1" applyAlignment="1">
      <alignment horizontal="center"/>
    </xf>
    <xf numFmtId="0" fontId="7" fillId="3" borderId="0" xfId="0" applyFont="1" applyFill="1" applyBorder="1"/>
    <xf numFmtId="6" fontId="0" fillId="3" borderId="1" xfId="0" applyNumberFormat="1" applyFont="1" applyFill="1" applyBorder="1" applyAlignment="1">
      <alignment horizontal="center"/>
    </xf>
    <xf numFmtId="0" fontId="0" fillId="3" borderId="1" xfId="0" applyFont="1" applyFill="1" applyBorder="1"/>
    <xf numFmtId="0" fontId="0" fillId="0" borderId="0" xfId="0" applyBorder="1" applyAlignment="1">
      <alignment horizontal="center"/>
    </xf>
    <xf numFmtId="38" fontId="0" fillId="3" borderId="1" xfId="0" applyNumberFormat="1" applyFont="1" applyFill="1" applyBorder="1" applyAlignment="1">
      <alignment horizontal="center"/>
    </xf>
    <xf numFmtId="164" fontId="0" fillId="0" borderId="0" xfId="0" applyNumberFormat="1" applyAlignment="1">
      <alignment horizontal="center"/>
    </xf>
    <xf numFmtId="6" fontId="0" fillId="0" borderId="1" xfId="0" applyNumberFormat="1" applyBorder="1" applyAlignment="1">
      <alignment horizontal="center"/>
    </xf>
    <xf numFmtId="6" fontId="0" fillId="0" borderId="0" xfId="0" applyNumberFormat="1" applyAlignment="1">
      <alignment horizontal="center"/>
    </xf>
    <xf numFmtId="0" fontId="10" fillId="0" borderId="0" xfId="0" applyFont="1"/>
    <xf numFmtId="0" fontId="11" fillId="0" borderId="0" xfId="0" applyFont="1"/>
    <xf numFmtId="0" fontId="12" fillId="0" borderId="0" xfId="0" applyFont="1" applyAlignment="1">
      <alignment wrapText="1"/>
    </xf>
    <xf numFmtId="0" fontId="12" fillId="0" borderId="0" xfId="0" applyFont="1"/>
    <xf numFmtId="0" fontId="13" fillId="0" borderId="0" xfId="1" applyFont="1"/>
    <xf numFmtId="0" fontId="12" fillId="0" borderId="0" xfId="0" quotePrefix="1" applyFont="1"/>
    <xf numFmtId="0" fontId="0" fillId="0" borderId="0" xfId="0" applyAlignment="1">
      <alignment horizontal="left"/>
    </xf>
    <xf numFmtId="0" fontId="14" fillId="0" borderId="0" xfId="0" applyFont="1"/>
    <xf numFmtId="0" fontId="16" fillId="0" borderId="0" xfId="0" applyFont="1"/>
    <xf numFmtId="0" fontId="17" fillId="5" borderId="0" xfId="0" applyFont="1" applyFill="1" applyAlignment="1">
      <alignment horizontal="left"/>
    </xf>
    <xf numFmtId="0" fontId="4" fillId="5" borderId="1" xfId="0" applyFont="1" applyFill="1" applyBorder="1"/>
    <xf numFmtId="0" fontId="4" fillId="5" borderId="1" xfId="0" applyFont="1" applyFill="1" applyBorder="1" applyAlignment="1">
      <alignment horizontal="center"/>
    </xf>
    <xf numFmtId="0" fontId="19" fillId="0" borderId="0" xfId="0" applyFont="1"/>
    <xf numFmtId="0" fontId="20" fillId="0" borderId="0" xfId="0" applyFont="1"/>
    <xf numFmtId="0" fontId="0" fillId="0" borderId="1" xfId="0" applyFont="1" applyBorder="1" applyAlignment="1">
      <alignment horizontal="center"/>
    </xf>
    <xf numFmtId="0" fontId="0" fillId="0" borderId="1" xfId="0" applyFont="1" applyBorder="1"/>
    <xf numFmtId="0" fontId="1" fillId="0" borderId="0" xfId="0" applyFont="1" applyAlignment="1">
      <alignment horizontal="right"/>
    </xf>
    <xf numFmtId="6" fontId="0" fillId="3" borderId="3" xfId="0" applyNumberFormat="1" applyFont="1" applyFill="1" applyBorder="1" applyAlignment="1">
      <alignment horizontal="center"/>
    </xf>
    <xf numFmtId="6" fontId="1" fillId="2" borderId="2" xfId="0" applyNumberFormat="1" applyFont="1" applyFill="1" applyBorder="1" applyAlignment="1">
      <alignment horizontal="center"/>
    </xf>
    <xf numFmtId="0" fontId="8" fillId="4" borderId="1" xfId="0" applyFont="1" applyFill="1" applyBorder="1"/>
    <xf numFmtId="0" fontId="8" fillId="4" borderId="1" xfId="0" applyFont="1" applyFill="1" applyBorder="1" applyAlignment="1">
      <alignment horizontal="center"/>
    </xf>
    <xf numFmtId="0" fontId="0" fillId="3" borderId="3" xfId="0" applyFont="1" applyFill="1" applyBorder="1"/>
    <xf numFmtId="0" fontId="0" fillId="0" borderId="3" xfId="0" applyFont="1" applyBorder="1" applyAlignment="1">
      <alignment horizontal="center"/>
    </xf>
    <xf numFmtId="38" fontId="0" fillId="3" borderId="3" xfId="0" applyNumberFormat="1" applyFont="1" applyFill="1" applyBorder="1" applyAlignment="1">
      <alignment horizontal="center"/>
    </xf>
    <xf numFmtId="0" fontId="0" fillId="0" borderId="3" xfId="0" applyBorder="1"/>
    <xf numFmtId="6" fontId="0" fillId="2" borderId="1" xfId="0" applyNumberFormat="1" applyFont="1" applyFill="1" applyBorder="1" applyAlignment="1">
      <alignment horizontal="center"/>
    </xf>
    <xf numFmtId="0" fontId="4" fillId="5" borderId="4" xfId="0" applyFont="1" applyFill="1" applyBorder="1" applyAlignment="1">
      <alignment horizontal="center"/>
    </xf>
    <xf numFmtId="0" fontId="4" fillId="5" borderId="5" xfId="0" applyFont="1" applyFill="1" applyBorder="1" applyAlignment="1">
      <alignment horizontal="center"/>
    </xf>
    <xf numFmtId="0" fontId="4" fillId="5" borderId="6" xfId="0" applyFont="1" applyFill="1" applyBorder="1" applyAlignment="1">
      <alignment horizontal="center"/>
    </xf>
    <xf numFmtId="0" fontId="14" fillId="0" borderId="0" xfId="0" applyFont="1" applyAlignment="1"/>
    <xf numFmtId="0" fontId="15" fillId="0" borderId="0" xfId="0" applyFont="1"/>
    <xf numFmtId="0" fontId="14" fillId="0" borderId="0" xfId="0" applyFont="1" applyAlignment="1">
      <alignment horizontal="left" vertical="top" wrapText="1"/>
    </xf>
    <xf numFmtId="0" fontId="14" fillId="0" borderId="0" xfId="0" applyFont="1" applyAlignment="1">
      <alignment vertical="top" wrapText="1"/>
    </xf>
    <xf numFmtId="0" fontId="8" fillId="4" borderId="4" xfId="0" applyFont="1" applyFill="1" applyBorder="1" applyAlignment="1">
      <alignment horizontal="left"/>
    </xf>
    <xf numFmtId="0" fontId="8" fillId="4" borderId="6" xfId="0" applyFont="1" applyFill="1" applyBorder="1" applyAlignment="1">
      <alignment horizontal="left"/>
    </xf>
    <xf numFmtId="0" fontId="0" fillId="0" borderId="4" xfId="0" applyBorder="1" applyAlignment="1">
      <alignment horizontal="left"/>
    </xf>
    <xf numFmtId="0" fontId="0" fillId="0" borderId="6" xfId="0" applyBorder="1" applyAlignment="1">
      <alignment horizontal="left"/>
    </xf>
    <xf numFmtId="0" fontId="0" fillId="0" borderId="0" xfId="0" applyFont="1" applyBorder="1" applyAlignment="1">
      <alignment horizontal="center"/>
    </xf>
    <xf numFmtId="6" fontId="0" fillId="2" borderId="3" xfId="0" applyNumberFormat="1" applyFont="1" applyFill="1" applyBorder="1" applyAlignment="1">
      <alignment horizontal="center"/>
    </xf>
    <xf numFmtId="173" fontId="0" fillId="3" borderId="1" xfId="0" applyNumberFormat="1" applyFont="1" applyFill="1" applyBorder="1" applyAlignment="1">
      <alignment horizontal="center"/>
    </xf>
    <xf numFmtId="0" fontId="15" fillId="0" borderId="0" xfId="0" quotePrefix="1" applyFont="1"/>
    <xf numFmtId="0" fontId="15" fillId="0" borderId="0" xfId="0" quotePrefix="1" applyFont="1" applyAlignment="1"/>
    <xf numFmtId="0" fontId="0" fillId="3" borderId="4" xfId="0" applyFont="1" applyFill="1" applyBorder="1" applyAlignment="1">
      <alignment horizontal="left"/>
    </xf>
    <xf numFmtId="0" fontId="0" fillId="3" borderId="6" xfId="0" applyFont="1" applyFill="1" applyBorder="1" applyAlignment="1">
      <alignment horizontal="left"/>
    </xf>
    <xf numFmtId="0" fontId="1" fillId="4" borderId="0" xfId="0" applyFont="1" applyFill="1" applyBorder="1"/>
    <xf numFmtId="0" fontId="0" fillId="0" borderId="7" xfId="0" applyBorder="1"/>
    <xf numFmtId="164" fontId="0" fillId="0" borderId="7" xfId="0" applyNumberFormat="1" applyBorder="1" applyAlignment="1">
      <alignment horizontal="center"/>
    </xf>
    <xf numFmtId="0" fontId="1" fillId="0" borderId="0" xfId="0" applyFont="1" applyBorder="1"/>
    <xf numFmtId="0" fontId="4" fillId="5" borderId="3" xfId="0" applyFont="1" applyFill="1" applyBorder="1" applyAlignment="1">
      <alignment horizontal="center"/>
    </xf>
    <xf numFmtId="0" fontId="0" fillId="0" borderId="7" xfId="0" applyFont="1" applyBorder="1" applyAlignment="1">
      <alignment horizontal="center"/>
    </xf>
    <xf numFmtId="5" fontId="1" fillId="4" borderId="0" xfId="0" applyNumberFormat="1" applyFont="1" applyFill="1" applyBorder="1" applyAlignment="1">
      <alignment horizontal="center"/>
    </xf>
    <xf numFmtId="174" fontId="0" fillId="2" borderId="2" xfId="0" applyNumberFormat="1" applyFill="1" applyBorder="1" applyAlignment="1">
      <alignment horizontal="center"/>
    </xf>
    <xf numFmtId="174" fontId="0" fillId="0" borderId="0" xfId="0" applyNumberFormat="1" applyAlignment="1">
      <alignment horizontal="center"/>
    </xf>
    <xf numFmtId="174" fontId="0" fillId="0" borderId="7" xfId="0" applyNumberFormat="1" applyBorder="1" applyAlignment="1">
      <alignment horizontal="center"/>
    </xf>
    <xf numFmtId="37" fontId="1" fillId="4" borderId="0" xfId="0" applyNumberFormat="1" applyFont="1" applyFill="1" applyBorder="1" applyAlignment="1">
      <alignment horizontal="center"/>
    </xf>
    <xf numFmtId="164" fontId="1" fillId="0" borderId="0" xfId="0" applyNumberFormat="1" applyFont="1" applyBorder="1" applyAlignment="1">
      <alignment horizontal="center"/>
    </xf>
    <xf numFmtId="0" fontId="5" fillId="4" borderId="8" xfId="0" applyFont="1" applyFill="1" applyBorder="1"/>
    <xf numFmtId="6" fontId="5" fillId="4" borderId="9" xfId="0" applyNumberFormat="1" applyFont="1" applyFill="1" applyBorder="1" applyAlignment="1">
      <alignment horizontal="center"/>
    </xf>
    <xf numFmtId="0" fontId="5" fillId="4" borderId="7" xfId="0" applyFont="1" applyFill="1" applyBorder="1"/>
    <xf numFmtId="0" fontId="7" fillId="0" borderId="4" xfId="0" applyFont="1" applyBorder="1" applyAlignment="1">
      <alignment horizontal="left"/>
    </xf>
    <xf numFmtId="0" fontId="7" fillId="0" borderId="5" xfId="0" applyFont="1" applyBorder="1" applyAlignment="1">
      <alignment horizontal="left"/>
    </xf>
    <xf numFmtId="0" fontId="7" fillId="0" borderId="6" xfId="0" applyFont="1" applyBorder="1" applyAlignment="1">
      <alignment horizontal="left"/>
    </xf>
    <xf numFmtId="0" fontId="0" fillId="0" borderId="7" xfId="0" quotePrefix="1" applyFont="1" applyBorder="1" applyAlignment="1">
      <alignment horizontal="center"/>
    </xf>
    <xf numFmtId="0" fontId="22" fillId="3" borderId="0" xfId="0" quotePrefix="1" applyFont="1" applyFill="1" applyBorder="1" applyAlignment="1">
      <alignment horizontal="center"/>
    </xf>
    <xf numFmtId="0" fontId="14" fillId="0" borderId="0" xfId="0" applyFont="1" applyAlignment="1">
      <alignment vertical="top"/>
    </xf>
    <xf numFmtId="0" fontId="14" fillId="0" borderId="0" xfId="0" quotePrefix="1" applyFont="1" applyAlignment="1">
      <alignment vertical="top"/>
    </xf>
    <xf numFmtId="0" fontId="12" fillId="0" borderId="0" xfId="0" applyFont="1" applyAlignment="1">
      <alignment horizontal="left" vertical="top" wrapText="1"/>
    </xf>
  </cellXfs>
  <cellStyles count="2">
    <cellStyle name="Hyperlink" xfId="1" builtinId="8"/>
    <cellStyle name="Normal" xfId="0" builtinId="0"/>
  </cellStyles>
  <dxfs count="28">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
      <font>
        <color rgb="FF9C0006"/>
      </font>
    </dxf>
    <dxf>
      <font>
        <b val="0"/>
        <i val="0"/>
        <color theme="9"/>
      </font>
    </dxf>
  </dxfs>
  <tableStyles count="0" defaultTableStyle="TableStyleMedium2" defaultPivotStyle="PivotStyleLight16"/>
  <colors>
    <mruColors>
      <color rgb="FFCDAC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indierex.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2346D-2D9B-4110-AA36-C434B84C1197}">
  <sheetPr>
    <tabColor theme="0" tint="-0.499984740745262"/>
  </sheetPr>
  <dimension ref="B2:I23"/>
  <sheetViews>
    <sheetView showGridLines="0" tabSelected="1" zoomScale="150" zoomScaleNormal="150" workbookViewId="0">
      <selection activeCell="B29" sqref="B29"/>
    </sheetView>
  </sheetViews>
  <sheetFormatPr defaultRowHeight="15" x14ac:dyDescent="0.25"/>
  <cols>
    <col min="1" max="1" width="2.7109375" customWidth="1"/>
    <col min="2" max="2" width="90.85546875" customWidth="1"/>
    <col min="3" max="3" width="19.140625" customWidth="1"/>
  </cols>
  <sheetData>
    <row r="2" spans="2:9" ht="15.75" x14ac:dyDescent="0.25">
      <c r="B2" s="32" t="s">
        <v>101</v>
      </c>
      <c r="C2" s="32"/>
    </row>
    <row r="3" spans="2:9" ht="5.25" customHeight="1" x14ac:dyDescent="0.25">
      <c r="B3" s="23"/>
    </row>
    <row r="4" spans="2:9" x14ac:dyDescent="0.25">
      <c r="B4" s="24" t="s">
        <v>50</v>
      </c>
    </row>
    <row r="5" spans="2:9" ht="48" customHeight="1" x14ac:dyDescent="0.25">
      <c r="B5" s="89" t="s">
        <v>128</v>
      </c>
      <c r="C5" s="89"/>
    </row>
    <row r="7" spans="2:9" x14ac:dyDescent="0.25">
      <c r="B7" s="24" t="s">
        <v>51</v>
      </c>
    </row>
    <row r="8" spans="2:9" ht="16.5" x14ac:dyDescent="0.35">
      <c r="B8" s="26" t="s">
        <v>52</v>
      </c>
    </row>
    <row r="9" spans="2:9" ht="16.5" x14ac:dyDescent="0.35">
      <c r="B9" s="27" t="s">
        <v>53</v>
      </c>
    </row>
    <row r="10" spans="2:9" ht="13.5" customHeight="1" x14ac:dyDescent="0.25"/>
    <row r="11" spans="2:9" ht="15.75" x14ac:dyDescent="0.25">
      <c r="B11" s="32" t="s">
        <v>57</v>
      </c>
      <c r="C11" s="32"/>
    </row>
    <row r="12" spans="2:9" ht="18.75" customHeight="1" x14ac:dyDescent="0.35">
      <c r="B12" s="25" t="s">
        <v>63</v>
      </c>
    </row>
    <row r="13" spans="2:9" ht="18.75" customHeight="1" x14ac:dyDescent="0.35">
      <c r="B13" s="25"/>
    </row>
    <row r="14" spans="2:9" ht="18.75" customHeight="1" x14ac:dyDescent="0.25">
      <c r="B14" s="87" t="s">
        <v>121</v>
      </c>
      <c r="C14" s="55"/>
      <c r="D14" s="55"/>
      <c r="E14" s="55"/>
      <c r="F14" s="55"/>
      <c r="G14" s="55"/>
      <c r="H14" s="55"/>
      <c r="I14" s="55"/>
    </row>
    <row r="15" spans="2:9" ht="18.75" customHeight="1" x14ac:dyDescent="0.25">
      <c r="B15" s="88" t="s">
        <v>122</v>
      </c>
      <c r="C15" s="55"/>
      <c r="D15" s="55"/>
      <c r="E15" s="55"/>
      <c r="F15" s="55"/>
      <c r="G15" s="55"/>
      <c r="H15" s="55"/>
      <c r="I15" s="55"/>
    </row>
    <row r="16" spans="2:9" ht="16.5" x14ac:dyDescent="0.35">
      <c r="B16" s="53" t="s">
        <v>123</v>
      </c>
      <c r="C16" s="29"/>
    </row>
    <row r="17" spans="2:3" ht="18.75" customHeight="1" x14ac:dyDescent="0.25">
      <c r="B17" s="88" t="s">
        <v>124</v>
      </c>
      <c r="C17" s="29"/>
    </row>
    <row r="18" spans="2:3" ht="16.5" x14ac:dyDescent="0.25">
      <c r="B18" s="88" t="s">
        <v>125</v>
      </c>
    </row>
    <row r="19" spans="2:3" ht="16.5" x14ac:dyDescent="0.25">
      <c r="B19" s="88" t="s">
        <v>126</v>
      </c>
    </row>
    <row r="20" spans="2:3" ht="16.5" x14ac:dyDescent="0.25">
      <c r="B20" s="88"/>
    </row>
    <row r="21" spans="2:3" ht="15.75" x14ac:dyDescent="0.25">
      <c r="B21" s="32" t="s">
        <v>60</v>
      </c>
      <c r="C21" s="32"/>
    </row>
    <row r="22" spans="2:3" ht="16.5" x14ac:dyDescent="0.35">
      <c r="B22" s="28" t="s">
        <v>64</v>
      </c>
    </row>
    <row r="23" spans="2:3" ht="16.5" x14ac:dyDescent="0.35">
      <c r="B23" s="28" t="s">
        <v>65</v>
      </c>
    </row>
  </sheetData>
  <mergeCells count="4">
    <mergeCell ref="B5:C5"/>
    <mergeCell ref="B2:C2"/>
    <mergeCell ref="B11:C11"/>
    <mergeCell ref="B21:C21"/>
  </mergeCells>
  <hyperlinks>
    <hyperlink ref="B9" r:id="rId1" xr:uid="{73997F40-7494-49D5-A0F2-84B8F90AB8D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5E568-9585-468D-8662-5BA5BF18E25F}">
  <sheetPr>
    <tabColor rgb="FF7030A0"/>
  </sheetPr>
  <dimension ref="A1"/>
  <sheetViews>
    <sheetView showGridLines="0" workbookViewId="0">
      <selection activeCell="F57" sqref="F57"/>
    </sheetView>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DACE6"/>
  </sheetPr>
  <dimension ref="B1:D46"/>
  <sheetViews>
    <sheetView showGridLines="0" zoomScale="150" zoomScaleNormal="150" workbookViewId="0">
      <selection activeCell="C31" sqref="C31"/>
    </sheetView>
  </sheetViews>
  <sheetFormatPr defaultRowHeight="14.25" x14ac:dyDescent="0.2"/>
  <cols>
    <col min="1" max="1" width="2.140625" style="1" customWidth="1"/>
    <col min="2" max="2" width="42" style="1" bestFit="1" customWidth="1"/>
    <col min="3" max="3" width="12.28515625" style="2" customWidth="1"/>
    <col min="4" max="4" width="10" style="1" customWidth="1"/>
    <col min="5" max="6" width="9.140625" style="1"/>
    <col min="7" max="7" width="13.85546875" style="1" customWidth="1"/>
    <col min="8" max="16384" width="9.140625" style="1"/>
  </cols>
  <sheetData>
    <row r="1" spans="2:4" ht="9" customHeight="1" x14ac:dyDescent="0.2"/>
    <row r="2" spans="2:4" customFormat="1" ht="15.75" x14ac:dyDescent="0.25">
      <c r="B2" s="31" t="s">
        <v>13</v>
      </c>
      <c r="C2" s="29"/>
    </row>
    <row r="3" spans="2:4" customFormat="1" ht="15.75" x14ac:dyDescent="0.25">
      <c r="B3" s="35" t="s">
        <v>68</v>
      </c>
      <c r="C3" s="29"/>
    </row>
    <row r="4" spans="2:4" customFormat="1" ht="16.5" x14ac:dyDescent="0.35">
      <c r="B4" s="30" t="s">
        <v>67</v>
      </c>
      <c r="C4" s="29"/>
    </row>
    <row r="6" spans="2:4" x14ac:dyDescent="0.2">
      <c r="B6" s="33" t="s">
        <v>13</v>
      </c>
      <c r="C6" s="34" t="s">
        <v>58</v>
      </c>
      <c r="D6" s="34" t="s">
        <v>55</v>
      </c>
    </row>
    <row r="7" spans="2:4" s="9" customFormat="1" x14ac:dyDescent="0.2">
      <c r="B7" s="10" t="s">
        <v>15</v>
      </c>
      <c r="C7" s="4">
        <v>10</v>
      </c>
      <c r="D7" s="7" t="s">
        <v>56</v>
      </c>
    </row>
    <row r="8" spans="2:4" s="9" customFormat="1" x14ac:dyDescent="0.2">
      <c r="B8" s="10" t="s">
        <v>127</v>
      </c>
      <c r="C8" s="4">
        <v>240</v>
      </c>
      <c r="D8" s="7" t="s">
        <v>56</v>
      </c>
    </row>
    <row r="9" spans="2:4" x14ac:dyDescent="0.2">
      <c r="B9" s="3" t="s">
        <v>0</v>
      </c>
      <c r="C9" s="4">
        <v>200</v>
      </c>
      <c r="D9" s="7" t="s">
        <v>56</v>
      </c>
    </row>
    <row r="10" spans="2:4" x14ac:dyDescent="0.2">
      <c r="B10" s="3" t="s">
        <v>1</v>
      </c>
      <c r="C10" s="4">
        <v>45</v>
      </c>
      <c r="D10" s="7" t="s">
        <v>56</v>
      </c>
    </row>
    <row r="11" spans="2:4" x14ac:dyDescent="0.2">
      <c r="B11" s="3" t="s">
        <v>2</v>
      </c>
      <c r="C11" s="4">
        <v>325</v>
      </c>
      <c r="D11" s="7" t="s">
        <v>56</v>
      </c>
    </row>
    <row r="12" spans="2:4" x14ac:dyDescent="0.2">
      <c r="B12" s="3" t="s">
        <v>3</v>
      </c>
      <c r="C12" s="4">
        <v>50</v>
      </c>
      <c r="D12" s="7" t="s">
        <v>56</v>
      </c>
    </row>
    <row r="13" spans="2:4" x14ac:dyDescent="0.2">
      <c r="B13" s="3" t="s">
        <v>4</v>
      </c>
      <c r="C13" s="4">
        <v>50</v>
      </c>
      <c r="D13" s="7" t="s">
        <v>56</v>
      </c>
    </row>
    <row r="14" spans="2:4" x14ac:dyDescent="0.2">
      <c r="B14" s="3" t="s">
        <v>5</v>
      </c>
      <c r="C14" s="4">
        <v>100</v>
      </c>
      <c r="D14" s="7" t="s">
        <v>56</v>
      </c>
    </row>
    <row r="15" spans="2:4" x14ac:dyDescent="0.2">
      <c r="B15" s="3" t="s">
        <v>6</v>
      </c>
      <c r="C15" s="4">
        <v>50</v>
      </c>
      <c r="D15" s="7" t="s">
        <v>56</v>
      </c>
    </row>
    <row r="16" spans="2:4" x14ac:dyDescent="0.2">
      <c r="B16" s="3" t="s">
        <v>7</v>
      </c>
      <c r="C16" s="4">
        <v>30</v>
      </c>
      <c r="D16" s="7" t="s">
        <v>56</v>
      </c>
    </row>
    <row r="17" spans="2:4" x14ac:dyDescent="0.2">
      <c r="B17" s="3" t="s">
        <v>8</v>
      </c>
      <c r="C17" s="4">
        <v>10</v>
      </c>
      <c r="D17" s="7" t="s">
        <v>56</v>
      </c>
    </row>
    <row r="18" spans="2:4" x14ac:dyDescent="0.2">
      <c r="B18" s="3" t="s">
        <v>9</v>
      </c>
      <c r="C18" s="4">
        <v>25</v>
      </c>
      <c r="D18" s="7" t="s">
        <v>56</v>
      </c>
    </row>
    <row r="19" spans="2:4" x14ac:dyDescent="0.2">
      <c r="B19" s="3" t="s">
        <v>10</v>
      </c>
      <c r="C19" s="4">
        <v>80</v>
      </c>
      <c r="D19" s="7" t="s">
        <v>56</v>
      </c>
    </row>
    <row r="20" spans="2:4" x14ac:dyDescent="0.2">
      <c r="B20" s="3" t="s">
        <v>11</v>
      </c>
      <c r="C20" s="4">
        <v>20</v>
      </c>
      <c r="D20" s="7" t="s">
        <v>56</v>
      </c>
    </row>
    <row r="21" spans="2:4" x14ac:dyDescent="0.2">
      <c r="B21" s="3" t="s">
        <v>12</v>
      </c>
      <c r="C21" s="4">
        <v>15</v>
      </c>
      <c r="D21" s="7" t="s">
        <v>56</v>
      </c>
    </row>
    <row r="22" spans="2:4" x14ac:dyDescent="0.2">
      <c r="B22" s="3"/>
      <c r="C22" s="4"/>
      <c r="D22" s="7"/>
    </row>
    <row r="23" spans="2:4" x14ac:dyDescent="0.2">
      <c r="B23" s="3"/>
      <c r="C23" s="4"/>
      <c r="D23" s="7"/>
    </row>
    <row r="24" spans="2:4" x14ac:dyDescent="0.2">
      <c r="B24" s="3"/>
      <c r="C24" s="4"/>
      <c r="D24" s="7"/>
    </row>
    <row r="25" spans="2:4" x14ac:dyDescent="0.2">
      <c r="B25" s="3"/>
      <c r="C25" s="4"/>
      <c r="D25" s="7"/>
    </row>
    <row r="26" spans="2:4" x14ac:dyDescent="0.2">
      <c r="B26" s="3"/>
      <c r="C26" s="4"/>
      <c r="D26" s="7"/>
    </row>
    <row r="27" spans="2:4" x14ac:dyDescent="0.2">
      <c r="B27" s="3"/>
      <c r="C27" s="4"/>
      <c r="D27" s="7"/>
    </row>
    <row r="28" spans="2:4" x14ac:dyDescent="0.2">
      <c r="B28" s="3"/>
      <c r="C28" s="4"/>
      <c r="D28" s="7"/>
    </row>
    <row r="29" spans="2:4" x14ac:dyDescent="0.2">
      <c r="B29" s="3"/>
      <c r="C29" s="4"/>
      <c r="D29" s="7"/>
    </row>
    <row r="30" spans="2:4" x14ac:dyDescent="0.2">
      <c r="B30" s="5" t="s">
        <v>14</v>
      </c>
      <c r="C30" s="6">
        <f>SUMIF(D7:D29,"No",C7:C29)</f>
        <v>1250</v>
      </c>
      <c r="D30" s="8"/>
    </row>
    <row r="41" spans="3:3" x14ac:dyDescent="0.2">
      <c r="C41" s="1"/>
    </row>
    <row r="42" spans="3:3" x14ac:dyDescent="0.2">
      <c r="C42" s="1"/>
    </row>
    <row r="43" spans="3:3" x14ac:dyDescent="0.2">
      <c r="C43" s="1"/>
    </row>
    <row r="44" spans="3:3" x14ac:dyDescent="0.2">
      <c r="C44" s="1"/>
    </row>
    <row r="45" spans="3:3" x14ac:dyDescent="0.2">
      <c r="C45" s="1"/>
    </row>
    <row r="46" spans="3:3" x14ac:dyDescent="0.2">
      <c r="C46" s="1"/>
    </row>
  </sheetData>
  <conditionalFormatting sqref="D7:D29">
    <cfRule type="cellIs" dxfId="27" priority="6" operator="equal">
      <formula>"Yes"</formula>
    </cfRule>
  </conditionalFormatting>
  <conditionalFormatting sqref="D7:D30">
    <cfRule type="cellIs" dxfId="26" priority="5" operator="equal">
      <formula>"No"</formula>
    </cfRule>
  </conditionalFormatting>
  <dataValidations count="1">
    <dataValidation type="list" allowBlank="1" showInputMessage="1" showErrorMessage="1" sqref="D7:D29" xr:uid="{C7AC0115-8E0A-4CC1-A59B-CE66CC5C0E23}">
      <formula1>"Yes, No"</formula1>
    </dataValidation>
  </dataValidations>
  <pageMargins left="0.7" right="0.7" top="0.75" bottom="0.75" header="0.3" footer="0.3"/>
  <pageSetup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91635-0B81-4889-80BD-CCEE38ABC509}">
  <sheetPr>
    <tabColor theme="9" tint="-0.499984740745262"/>
  </sheetPr>
  <dimension ref="A1"/>
  <sheetViews>
    <sheetView showGridLines="0" workbookViewId="0"/>
  </sheetViews>
  <sheetFormatPr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4B0C1-07C5-4A5C-9A08-D6B16E00D893}">
  <sheetPr>
    <tabColor theme="9" tint="0.39997558519241921"/>
  </sheetPr>
  <dimension ref="B2:N59"/>
  <sheetViews>
    <sheetView showGridLines="0" topLeftCell="A25" zoomScale="150" zoomScaleNormal="150" workbookViewId="0">
      <selection activeCell="L27" sqref="L27"/>
    </sheetView>
  </sheetViews>
  <sheetFormatPr defaultRowHeight="15" x14ac:dyDescent="0.25"/>
  <cols>
    <col min="1" max="1" width="4.140625" customWidth="1"/>
    <col min="2" max="2" width="24.28515625" customWidth="1"/>
    <col min="3" max="3" width="11" bestFit="1" customWidth="1"/>
    <col min="4" max="4" width="10" customWidth="1"/>
    <col min="6" max="6" width="15.85546875" customWidth="1"/>
    <col min="7" max="7" width="13.85546875" customWidth="1"/>
    <col min="8" max="8" width="3" customWidth="1"/>
    <col min="9" max="9" width="27.28515625" bestFit="1" customWidth="1"/>
    <col min="10" max="10" width="11" customWidth="1"/>
    <col min="11" max="11" width="10" customWidth="1"/>
    <col min="13" max="13" width="15.85546875" customWidth="1"/>
    <col min="14" max="14" width="13.85546875" customWidth="1"/>
  </cols>
  <sheetData>
    <row r="2" spans="2:14" ht="15.75" x14ac:dyDescent="0.25">
      <c r="B2" s="31" t="s">
        <v>16</v>
      </c>
      <c r="C2" s="29"/>
    </row>
    <row r="3" spans="2:14" ht="15.75" x14ac:dyDescent="0.25">
      <c r="B3" s="35" t="s">
        <v>75</v>
      </c>
      <c r="C3" s="29"/>
    </row>
    <row r="4" spans="2:14" ht="16.5" x14ac:dyDescent="0.35">
      <c r="B4" s="52" t="s">
        <v>73</v>
      </c>
      <c r="C4" s="29"/>
    </row>
    <row r="5" spans="2:14" ht="16.5" x14ac:dyDescent="0.25">
      <c r="B5" s="54" t="s">
        <v>84</v>
      </c>
      <c r="C5" s="54"/>
      <c r="D5" s="54"/>
      <c r="E5" s="54"/>
      <c r="F5" s="54"/>
      <c r="G5" s="54"/>
      <c r="H5" s="54"/>
      <c r="I5" s="54"/>
    </row>
    <row r="6" spans="2:14" ht="16.5" x14ac:dyDescent="0.35">
      <c r="B6" s="53" t="s">
        <v>74</v>
      </c>
      <c r="C6" s="29"/>
    </row>
    <row r="7" spans="2:14" ht="16.5" x14ac:dyDescent="0.35">
      <c r="B7" s="53" t="s">
        <v>88</v>
      </c>
      <c r="C7" s="29"/>
    </row>
    <row r="8" spans="2:14" x14ac:dyDescent="0.25">
      <c r="C8" s="29"/>
    </row>
    <row r="9" spans="2:14" ht="16.5" x14ac:dyDescent="0.35">
      <c r="B9" s="52" t="s">
        <v>80</v>
      </c>
      <c r="C9" s="29"/>
    </row>
    <row r="10" spans="2:14" ht="16.5" x14ac:dyDescent="0.35">
      <c r="B10" s="64" t="s">
        <v>83</v>
      </c>
      <c r="C10" s="29"/>
    </row>
    <row r="11" spans="2:14" ht="16.5" x14ac:dyDescent="0.35">
      <c r="B11" s="63" t="s">
        <v>117</v>
      </c>
      <c r="C11" s="29"/>
    </row>
    <row r="12" spans="2:14" ht="16.5" x14ac:dyDescent="0.35">
      <c r="B12" s="63" t="s">
        <v>81</v>
      </c>
      <c r="C12" s="29"/>
    </row>
    <row r="13" spans="2:14" ht="16.5" x14ac:dyDescent="0.35">
      <c r="B13" s="63" t="s">
        <v>102</v>
      </c>
      <c r="C13" s="29"/>
    </row>
    <row r="14" spans="2:14" ht="16.5" x14ac:dyDescent="0.35">
      <c r="B14" s="63" t="s">
        <v>103</v>
      </c>
      <c r="C14" s="29"/>
    </row>
    <row r="16" spans="2:14" x14ac:dyDescent="0.25">
      <c r="B16" s="49" t="s">
        <v>22</v>
      </c>
      <c r="C16" s="50"/>
      <c r="D16" s="50"/>
      <c r="E16" s="50"/>
      <c r="F16" s="50"/>
      <c r="G16" s="51"/>
      <c r="I16" s="49" t="s">
        <v>94</v>
      </c>
      <c r="J16" s="50"/>
      <c r="K16" s="50"/>
      <c r="L16" s="50"/>
      <c r="M16" s="50"/>
      <c r="N16" s="51"/>
    </row>
    <row r="17" spans="2:14" x14ac:dyDescent="0.25">
      <c r="B17" s="42" t="s">
        <v>23</v>
      </c>
      <c r="C17" s="42" t="s">
        <v>26</v>
      </c>
      <c r="D17" s="43" t="s">
        <v>24</v>
      </c>
      <c r="E17" s="43" t="s">
        <v>20</v>
      </c>
      <c r="F17" s="43" t="s">
        <v>70</v>
      </c>
      <c r="G17" s="43" t="s">
        <v>71</v>
      </c>
      <c r="I17" s="42" t="s">
        <v>41</v>
      </c>
      <c r="J17" s="42" t="s">
        <v>86</v>
      </c>
      <c r="K17" s="43" t="s">
        <v>85</v>
      </c>
      <c r="L17" s="43" t="s">
        <v>20</v>
      </c>
      <c r="M17" s="43" t="s">
        <v>58</v>
      </c>
      <c r="N17" s="43" t="s">
        <v>71</v>
      </c>
    </row>
    <row r="18" spans="2:14" x14ac:dyDescent="0.25">
      <c r="B18" s="17" t="s">
        <v>25</v>
      </c>
      <c r="C18" s="17" t="s">
        <v>31</v>
      </c>
      <c r="D18" s="37" t="s">
        <v>59</v>
      </c>
      <c r="E18" s="19">
        <v>1</v>
      </c>
      <c r="F18" s="16">
        <v>0</v>
      </c>
      <c r="G18" s="48">
        <f>IF(D18="Yes",F18,"")</f>
        <v>0</v>
      </c>
      <c r="I18" s="17" t="s">
        <v>89</v>
      </c>
      <c r="J18" s="17" t="s">
        <v>87</v>
      </c>
      <c r="K18" s="37" t="s">
        <v>59</v>
      </c>
      <c r="L18" s="19">
        <v>1</v>
      </c>
      <c r="M18" s="16">
        <v>4</v>
      </c>
      <c r="N18" s="48">
        <f>IF(K18="Yes",M18,"")</f>
        <v>4</v>
      </c>
    </row>
    <row r="19" spans="2:14" x14ac:dyDescent="0.25">
      <c r="B19" s="38" t="s">
        <v>30</v>
      </c>
      <c r="C19" s="17" t="s">
        <v>31</v>
      </c>
      <c r="D19" s="37" t="s">
        <v>56</v>
      </c>
      <c r="E19" s="19">
        <v>0</v>
      </c>
      <c r="F19" s="16">
        <v>2</v>
      </c>
      <c r="G19" s="48" t="str">
        <f>IF(D19="Yes",F19,"")</f>
        <v/>
      </c>
      <c r="I19" s="17" t="s">
        <v>91</v>
      </c>
      <c r="J19" s="17" t="s">
        <v>90</v>
      </c>
      <c r="K19" s="37" t="s">
        <v>56</v>
      </c>
      <c r="L19" s="19">
        <v>1</v>
      </c>
      <c r="M19" s="16">
        <v>4</v>
      </c>
      <c r="N19" s="48" t="str">
        <f t="shared" ref="N19:N38" si="0">IF(K19="Yes",M19,"")</f>
        <v/>
      </c>
    </row>
    <row r="20" spans="2:14" x14ac:dyDescent="0.25">
      <c r="B20" s="38" t="s">
        <v>33</v>
      </c>
      <c r="C20" s="17" t="s">
        <v>31</v>
      </c>
      <c r="D20" s="37" t="s">
        <v>56</v>
      </c>
      <c r="E20" s="19">
        <v>1</v>
      </c>
      <c r="F20" s="16">
        <v>4</v>
      </c>
      <c r="G20" s="48" t="str">
        <f>IF(D20="Yes",F20,"")</f>
        <v/>
      </c>
      <c r="I20" s="17" t="s">
        <v>92</v>
      </c>
      <c r="J20" s="17" t="s">
        <v>90</v>
      </c>
      <c r="K20" s="37" t="s">
        <v>56</v>
      </c>
      <c r="L20" s="19">
        <v>1</v>
      </c>
      <c r="M20" s="16">
        <v>16</v>
      </c>
      <c r="N20" s="48" t="str">
        <f t="shared" si="0"/>
        <v/>
      </c>
    </row>
    <row r="21" spans="2:14" x14ac:dyDescent="0.25">
      <c r="B21" s="17" t="s">
        <v>27</v>
      </c>
      <c r="C21" s="17" t="s">
        <v>29</v>
      </c>
      <c r="D21" s="37" t="s">
        <v>56</v>
      </c>
      <c r="E21" s="19">
        <v>-1</v>
      </c>
      <c r="F21" s="16">
        <v>2</v>
      </c>
      <c r="G21" s="48" t="str">
        <f>IF(D21="Yes",F21,"")</f>
        <v/>
      </c>
      <c r="I21" s="17" t="s">
        <v>93</v>
      </c>
      <c r="J21" s="17" t="s">
        <v>87</v>
      </c>
      <c r="K21" s="37" t="s">
        <v>56</v>
      </c>
      <c r="L21" s="19">
        <v>2</v>
      </c>
      <c r="M21" s="16">
        <v>24</v>
      </c>
      <c r="N21" s="48" t="str">
        <f t="shared" si="0"/>
        <v/>
      </c>
    </row>
    <row r="22" spans="2:14" x14ac:dyDescent="0.25">
      <c r="B22" s="17" t="s">
        <v>28</v>
      </c>
      <c r="C22" s="17" t="s">
        <v>29</v>
      </c>
      <c r="D22" s="37" t="s">
        <v>59</v>
      </c>
      <c r="E22" s="19">
        <v>2</v>
      </c>
      <c r="F22" s="16">
        <v>6</v>
      </c>
      <c r="G22" s="48">
        <f>IF(D22="Yes",F22,"")</f>
        <v>6</v>
      </c>
      <c r="I22" s="17" t="s">
        <v>100</v>
      </c>
      <c r="J22" s="17" t="s">
        <v>87</v>
      </c>
      <c r="K22" s="37" t="s">
        <v>59</v>
      </c>
      <c r="L22" s="19">
        <v>-2</v>
      </c>
      <c r="M22" s="16">
        <v>16</v>
      </c>
      <c r="N22" s="48">
        <f t="shared" si="0"/>
        <v>16</v>
      </c>
    </row>
    <row r="23" spans="2:14" x14ac:dyDescent="0.25">
      <c r="B23" s="17" t="s">
        <v>32</v>
      </c>
      <c r="C23" s="17" t="s">
        <v>29</v>
      </c>
      <c r="D23" s="37" t="s">
        <v>56</v>
      </c>
      <c r="E23" s="19">
        <v>1</v>
      </c>
      <c r="F23" s="16">
        <v>2</v>
      </c>
      <c r="G23" s="48" t="str">
        <f>IF(D23="Yes",F23,"")</f>
        <v/>
      </c>
      <c r="I23" s="17" t="s">
        <v>105</v>
      </c>
      <c r="J23" s="17" t="s">
        <v>87</v>
      </c>
      <c r="K23" s="37" t="s">
        <v>56</v>
      </c>
      <c r="L23" s="19">
        <v>0</v>
      </c>
      <c r="M23" s="16">
        <v>24</v>
      </c>
      <c r="N23" s="48" t="str">
        <f t="shared" ref="N23" si="1">IF(K23="Yes",M23,"")</f>
        <v/>
      </c>
    </row>
    <row r="24" spans="2:14" x14ac:dyDescent="0.25">
      <c r="B24" s="17" t="s">
        <v>34</v>
      </c>
      <c r="C24" s="17" t="s">
        <v>37</v>
      </c>
      <c r="D24" s="37" t="s">
        <v>56</v>
      </c>
      <c r="E24" s="19">
        <v>1</v>
      </c>
      <c r="F24" s="16">
        <v>2</v>
      </c>
      <c r="G24" s="48" t="str">
        <f>IF(D24="Yes",F24,"")</f>
        <v/>
      </c>
      <c r="I24" s="17"/>
      <c r="J24" s="17"/>
      <c r="K24" s="37"/>
      <c r="L24" s="19"/>
      <c r="M24" s="16"/>
      <c r="N24" s="48" t="str">
        <f t="shared" si="0"/>
        <v/>
      </c>
    </row>
    <row r="25" spans="2:14" x14ac:dyDescent="0.25">
      <c r="B25" s="17" t="s">
        <v>35</v>
      </c>
      <c r="C25" s="17" t="s">
        <v>37</v>
      </c>
      <c r="D25" s="37" t="s">
        <v>56</v>
      </c>
      <c r="E25" s="19">
        <v>0</v>
      </c>
      <c r="F25" s="16">
        <v>2</v>
      </c>
      <c r="G25" s="48" t="str">
        <f>IF(D25="Yes",F25,"")</f>
        <v/>
      </c>
      <c r="I25" s="17"/>
      <c r="J25" s="17"/>
      <c r="K25" s="37"/>
      <c r="L25" s="19"/>
      <c r="M25" s="16"/>
      <c r="N25" s="48" t="str">
        <f t="shared" si="0"/>
        <v/>
      </c>
    </row>
    <row r="26" spans="2:14" x14ac:dyDescent="0.25">
      <c r="B26" s="17" t="s">
        <v>36</v>
      </c>
      <c r="C26" s="17" t="s">
        <v>37</v>
      </c>
      <c r="D26" s="37" t="s">
        <v>56</v>
      </c>
      <c r="E26" s="19">
        <v>2</v>
      </c>
      <c r="F26" s="16">
        <v>6</v>
      </c>
      <c r="G26" s="48" t="str">
        <f>IF(D26="Yes",F26,"")</f>
        <v/>
      </c>
      <c r="I26" s="17"/>
      <c r="J26" s="17"/>
      <c r="K26" s="37"/>
      <c r="L26" s="19"/>
      <c r="M26" s="16"/>
      <c r="N26" s="48" t="str">
        <f t="shared" si="0"/>
        <v/>
      </c>
    </row>
    <row r="27" spans="2:14" x14ac:dyDescent="0.25">
      <c r="B27" s="17" t="s">
        <v>43</v>
      </c>
      <c r="C27" s="17" t="s">
        <v>38</v>
      </c>
      <c r="D27" s="37" t="s">
        <v>56</v>
      </c>
      <c r="E27" s="19">
        <v>1</v>
      </c>
      <c r="F27" s="16">
        <v>6</v>
      </c>
      <c r="G27" s="48" t="str">
        <f>IF(D27="Yes",F27,"")</f>
        <v/>
      </c>
      <c r="I27" s="17"/>
      <c r="J27" s="17"/>
      <c r="K27" s="37"/>
      <c r="L27" s="19"/>
      <c r="M27" s="16"/>
      <c r="N27" s="48" t="str">
        <f t="shared" si="0"/>
        <v/>
      </c>
    </row>
    <row r="28" spans="2:14" x14ac:dyDescent="0.25">
      <c r="B28" s="17" t="s">
        <v>39</v>
      </c>
      <c r="C28" s="17" t="s">
        <v>38</v>
      </c>
      <c r="D28" s="37" t="s">
        <v>56</v>
      </c>
      <c r="E28" s="19">
        <v>2</v>
      </c>
      <c r="F28" s="16">
        <v>8</v>
      </c>
      <c r="G28" s="48" t="str">
        <f>IF(D28="Yes",F28,"")</f>
        <v/>
      </c>
      <c r="I28" s="17"/>
      <c r="J28" s="17"/>
      <c r="K28" s="37"/>
      <c r="L28" s="19"/>
      <c r="M28" s="16"/>
      <c r="N28" s="48" t="str">
        <f t="shared" si="0"/>
        <v/>
      </c>
    </row>
    <row r="29" spans="2:14" x14ac:dyDescent="0.25">
      <c r="B29" s="17" t="s">
        <v>44</v>
      </c>
      <c r="C29" s="17" t="s">
        <v>38</v>
      </c>
      <c r="D29" s="37" t="s">
        <v>56</v>
      </c>
      <c r="E29" s="19">
        <v>1</v>
      </c>
      <c r="F29" s="16">
        <v>4</v>
      </c>
      <c r="G29" s="48" t="str">
        <f>IF(D29="Yes",F29,"")</f>
        <v/>
      </c>
      <c r="I29" s="17"/>
      <c r="J29" s="17"/>
      <c r="K29" s="37"/>
      <c r="L29" s="19"/>
      <c r="M29" s="16"/>
      <c r="N29" s="48" t="str">
        <f t="shared" si="0"/>
        <v/>
      </c>
    </row>
    <row r="30" spans="2:14" x14ac:dyDescent="0.25">
      <c r="B30" s="44" t="s">
        <v>66</v>
      </c>
      <c r="C30" s="44" t="s">
        <v>42</v>
      </c>
      <c r="D30" s="45" t="s">
        <v>56</v>
      </c>
      <c r="E30" s="46">
        <v>0</v>
      </c>
      <c r="F30" s="40">
        <v>4</v>
      </c>
      <c r="G30" s="48" t="str">
        <f>IF(D30="Yes",F30,"")</f>
        <v/>
      </c>
      <c r="I30" s="17"/>
      <c r="J30" s="17"/>
      <c r="K30" s="37"/>
      <c r="L30" s="19"/>
      <c r="M30" s="16"/>
      <c r="N30" s="48" t="str">
        <f t="shared" si="0"/>
        <v/>
      </c>
    </row>
    <row r="31" spans="2:14" x14ac:dyDescent="0.25">
      <c r="B31" s="44" t="s">
        <v>114</v>
      </c>
      <c r="C31" s="44" t="s">
        <v>115</v>
      </c>
      <c r="D31" s="45" t="s">
        <v>56</v>
      </c>
      <c r="E31" s="46">
        <v>0</v>
      </c>
      <c r="F31" s="40">
        <v>6</v>
      </c>
      <c r="G31" s="48" t="str">
        <f>IF(D31="Yes",F31,"")</f>
        <v/>
      </c>
      <c r="I31" s="17"/>
      <c r="J31" s="17"/>
      <c r="K31" s="37"/>
      <c r="L31" s="19"/>
      <c r="M31" s="16"/>
      <c r="N31" s="48" t="str">
        <f t="shared" si="0"/>
        <v/>
      </c>
    </row>
    <row r="32" spans="2:14" x14ac:dyDescent="0.25">
      <c r="B32" s="11"/>
      <c r="C32" s="11"/>
      <c r="D32" s="45"/>
      <c r="E32" s="11"/>
      <c r="F32" s="11"/>
      <c r="G32" s="48" t="str">
        <f>IF(D32="Yes",F32,"")</f>
        <v/>
      </c>
      <c r="I32" s="17"/>
      <c r="J32" s="17"/>
      <c r="K32" s="37"/>
      <c r="L32" s="19"/>
      <c r="M32" s="16"/>
      <c r="N32" s="48" t="str">
        <f t="shared" si="0"/>
        <v/>
      </c>
    </row>
    <row r="33" spans="2:14" x14ac:dyDescent="0.25">
      <c r="B33" s="11"/>
      <c r="C33" s="11"/>
      <c r="D33" s="45"/>
      <c r="E33" s="11"/>
      <c r="F33" s="11"/>
      <c r="G33" s="48" t="str">
        <f>IF(D33="Yes",F33,"")</f>
        <v/>
      </c>
      <c r="I33" s="17"/>
      <c r="J33" s="17"/>
      <c r="K33" s="37"/>
      <c r="L33" s="19"/>
      <c r="M33" s="16"/>
      <c r="N33" s="48" t="str">
        <f t="shared" si="0"/>
        <v/>
      </c>
    </row>
    <row r="34" spans="2:14" x14ac:dyDescent="0.25">
      <c r="B34" s="11"/>
      <c r="C34" s="11"/>
      <c r="D34" s="45"/>
      <c r="E34" s="11"/>
      <c r="F34" s="11"/>
      <c r="G34" s="48" t="str">
        <f>IF(D34="Yes",F34,"")</f>
        <v/>
      </c>
      <c r="I34" s="17"/>
      <c r="J34" s="17"/>
      <c r="K34" s="37"/>
      <c r="L34" s="19"/>
      <c r="M34" s="16"/>
      <c r="N34" s="48" t="str">
        <f t="shared" si="0"/>
        <v/>
      </c>
    </row>
    <row r="35" spans="2:14" x14ac:dyDescent="0.25">
      <c r="B35" s="11"/>
      <c r="C35" s="11"/>
      <c r="D35" s="45"/>
      <c r="E35" s="11"/>
      <c r="F35" s="11"/>
      <c r="G35" s="48" t="str">
        <f>IF(D35="Yes",F35,"")</f>
        <v/>
      </c>
      <c r="I35" s="17"/>
      <c r="J35" s="17"/>
      <c r="K35" s="37"/>
      <c r="L35" s="19"/>
      <c r="M35" s="16"/>
      <c r="N35" s="48" t="str">
        <f t="shared" si="0"/>
        <v/>
      </c>
    </row>
    <row r="36" spans="2:14" x14ac:dyDescent="0.25">
      <c r="B36" s="11"/>
      <c r="C36" s="11"/>
      <c r="D36" s="45"/>
      <c r="E36" s="11"/>
      <c r="F36" s="11"/>
      <c r="G36" s="48" t="str">
        <f>IF(D36="Yes",F36,"")</f>
        <v/>
      </c>
      <c r="I36" s="17"/>
      <c r="J36" s="17"/>
      <c r="K36" s="37"/>
      <c r="L36" s="19"/>
      <c r="M36" s="16"/>
      <c r="N36" s="48" t="str">
        <f t="shared" si="0"/>
        <v/>
      </c>
    </row>
    <row r="37" spans="2:14" x14ac:dyDescent="0.25">
      <c r="B37" s="11"/>
      <c r="C37" s="11"/>
      <c r="D37" s="45"/>
      <c r="E37" s="11"/>
      <c r="F37" s="11"/>
      <c r="G37" s="48" t="str">
        <f>IF(D37="Yes",F37,"")</f>
        <v/>
      </c>
      <c r="I37" s="17"/>
      <c r="J37" s="17"/>
      <c r="K37" s="37"/>
      <c r="L37" s="19"/>
      <c r="M37" s="16"/>
      <c r="N37" s="48" t="str">
        <f t="shared" si="0"/>
        <v/>
      </c>
    </row>
    <row r="38" spans="2:14" ht="15.75" thickBot="1" x14ac:dyDescent="0.3">
      <c r="B38" s="11"/>
      <c r="C38" s="11"/>
      <c r="D38" s="37"/>
      <c r="E38" s="47"/>
      <c r="F38" s="11"/>
      <c r="G38" s="48" t="str">
        <f>IF(D38="Yes",F38,"")</f>
        <v/>
      </c>
      <c r="I38" s="17"/>
      <c r="J38" s="17"/>
      <c r="K38" s="37"/>
      <c r="L38" s="19"/>
      <c r="M38" s="16"/>
      <c r="N38" s="48" t="str">
        <f t="shared" si="0"/>
        <v/>
      </c>
    </row>
    <row r="39" spans="2:14" ht="15.75" thickBot="1" x14ac:dyDescent="0.3">
      <c r="D39" s="39" t="s">
        <v>108</v>
      </c>
      <c r="E39" s="74">
        <f>SUMIF(D18:D38,"Yes",E18:E38)</f>
        <v>3</v>
      </c>
      <c r="F39" s="39" t="s">
        <v>72</v>
      </c>
      <c r="G39" s="41">
        <f>SUM(G18:G38)</f>
        <v>6</v>
      </c>
      <c r="K39" s="39" t="s">
        <v>108</v>
      </c>
      <c r="L39" s="74">
        <f>SUMIF(K18:K38,"Yes",L18:L38)</f>
        <v>-1</v>
      </c>
      <c r="M39" s="39" t="s">
        <v>72</v>
      </c>
      <c r="N39" s="41">
        <f>SUM(N18:N38)</f>
        <v>20</v>
      </c>
    </row>
    <row r="41" spans="2:14" x14ac:dyDescent="0.25">
      <c r="B41" s="49" t="s">
        <v>45</v>
      </c>
      <c r="C41" s="50"/>
      <c r="D41" s="50"/>
      <c r="E41" s="50"/>
      <c r="F41" s="50"/>
      <c r="G41" s="51"/>
      <c r="I41" s="49" t="s">
        <v>95</v>
      </c>
      <c r="J41" s="50"/>
      <c r="K41" s="50"/>
      <c r="L41" s="50"/>
      <c r="M41" s="50"/>
      <c r="N41" s="51"/>
    </row>
    <row r="42" spans="2:14" x14ac:dyDescent="0.25">
      <c r="B42" s="56" t="s">
        <v>23</v>
      </c>
      <c r="C42" s="57"/>
      <c r="D42" s="43" t="s">
        <v>69</v>
      </c>
      <c r="E42" s="43" t="s">
        <v>20</v>
      </c>
      <c r="F42" s="43" t="s">
        <v>58</v>
      </c>
      <c r="G42" s="43" t="s">
        <v>71</v>
      </c>
      <c r="I42" s="56" t="s">
        <v>41</v>
      </c>
      <c r="J42" s="57"/>
      <c r="K42" s="43" t="s">
        <v>85</v>
      </c>
      <c r="L42" s="43" t="s">
        <v>20</v>
      </c>
      <c r="M42" s="43" t="s">
        <v>58</v>
      </c>
      <c r="N42" s="43" t="s">
        <v>71</v>
      </c>
    </row>
    <row r="43" spans="2:14" x14ac:dyDescent="0.25">
      <c r="B43" s="58" t="s">
        <v>46</v>
      </c>
      <c r="C43" s="59"/>
      <c r="D43" s="37" t="s">
        <v>59</v>
      </c>
      <c r="E43" s="62">
        <v>0.5</v>
      </c>
      <c r="F43" s="16">
        <v>4</v>
      </c>
      <c r="G43" s="48">
        <f t="shared" ref="G43:G49" si="2">IF(D43="Yes",F43,"")</f>
        <v>4</v>
      </c>
      <c r="I43" s="65" t="s">
        <v>96</v>
      </c>
      <c r="J43" s="66"/>
      <c r="K43" s="37" t="s">
        <v>59</v>
      </c>
      <c r="L43" s="19">
        <v>0</v>
      </c>
      <c r="M43" s="16">
        <v>15</v>
      </c>
      <c r="N43" s="48">
        <f>IF(K43="Yes",M43,"")</f>
        <v>15</v>
      </c>
    </row>
    <row r="44" spans="2:14" x14ac:dyDescent="0.25">
      <c r="B44" s="58" t="s">
        <v>47</v>
      </c>
      <c r="C44" s="59"/>
      <c r="D44" s="37" t="s">
        <v>56</v>
      </c>
      <c r="E44" s="19">
        <v>1</v>
      </c>
      <c r="F44" s="16">
        <v>8</v>
      </c>
      <c r="G44" s="48" t="str">
        <f t="shared" si="2"/>
        <v/>
      </c>
      <c r="I44" s="65" t="s">
        <v>98</v>
      </c>
      <c r="J44" s="66"/>
      <c r="K44" s="37" t="s">
        <v>59</v>
      </c>
      <c r="L44" s="19">
        <v>0</v>
      </c>
      <c r="M44" s="16">
        <v>2</v>
      </c>
      <c r="N44" s="48">
        <f>IF(K44="Yes",M44,"")</f>
        <v>2</v>
      </c>
    </row>
    <row r="45" spans="2:14" x14ac:dyDescent="0.25">
      <c r="B45" s="58" t="s">
        <v>76</v>
      </c>
      <c r="C45" s="59"/>
      <c r="D45" s="37" t="s">
        <v>56</v>
      </c>
      <c r="E45" s="19">
        <v>2</v>
      </c>
      <c r="F45" s="16">
        <v>12</v>
      </c>
      <c r="G45" s="48" t="str">
        <f t="shared" si="2"/>
        <v/>
      </c>
      <c r="I45" s="65" t="s">
        <v>99</v>
      </c>
      <c r="J45" s="66"/>
      <c r="K45" s="37" t="s">
        <v>59</v>
      </c>
      <c r="L45" s="19">
        <v>0</v>
      </c>
      <c r="M45" s="16">
        <v>3</v>
      </c>
      <c r="N45" s="48">
        <f t="shared" ref="N45:N58" si="3">IF(K45="Yes",M45,"")</f>
        <v>3</v>
      </c>
    </row>
    <row r="46" spans="2:14" x14ac:dyDescent="0.25">
      <c r="B46" s="58" t="s">
        <v>48</v>
      </c>
      <c r="C46" s="59"/>
      <c r="D46" s="37" t="s">
        <v>59</v>
      </c>
      <c r="E46" s="62">
        <v>0.5</v>
      </c>
      <c r="F46" s="16">
        <v>4</v>
      </c>
      <c r="G46" s="48">
        <f t="shared" si="2"/>
        <v>4</v>
      </c>
      <c r="I46" s="65"/>
      <c r="J46" s="66"/>
      <c r="K46" s="37"/>
      <c r="L46" s="19"/>
      <c r="M46" s="16"/>
      <c r="N46" s="48" t="str">
        <f t="shared" si="3"/>
        <v/>
      </c>
    </row>
    <row r="47" spans="2:14" x14ac:dyDescent="0.25">
      <c r="B47" s="58" t="s">
        <v>77</v>
      </c>
      <c r="C47" s="59"/>
      <c r="D47" s="37" t="s">
        <v>56</v>
      </c>
      <c r="E47" s="19">
        <v>1</v>
      </c>
      <c r="F47" s="16">
        <v>8</v>
      </c>
      <c r="G47" s="48" t="str">
        <f t="shared" si="2"/>
        <v/>
      </c>
      <c r="I47" s="65"/>
      <c r="J47" s="66"/>
      <c r="K47" s="37"/>
      <c r="L47" s="19"/>
      <c r="M47" s="16"/>
      <c r="N47" s="48" t="str">
        <f t="shared" si="3"/>
        <v/>
      </c>
    </row>
    <row r="48" spans="2:14" x14ac:dyDescent="0.25">
      <c r="B48" s="58" t="s">
        <v>78</v>
      </c>
      <c r="C48" s="59"/>
      <c r="D48" s="37" t="s">
        <v>56</v>
      </c>
      <c r="E48" s="19">
        <v>1</v>
      </c>
      <c r="F48" s="16">
        <v>8</v>
      </c>
      <c r="G48" s="48" t="str">
        <f t="shared" si="2"/>
        <v/>
      </c>
      <c r="I48" s="65"/>
      <c r="J48" s="66"/>
      <c r="K48" s="37"/>
      <c r="L48" s="19"/>
      <c r="M48" s="16"/>
      <c r="N48" s="48" t="str">
        <f t="shared" si="3"/>
        <v/>
      </c>
    </row>
    <row r="49" spans="2:14" x14ac:dyDescent="0.25">
      <c r="B49" s="58" t="s">
        <v>79</v>
      </c>
      <c r="C49" s="59"/>
      <c r="D49" s="37" t="s">
        <v>56</v>
      </c>
      <c r="E49" s="19">
        <v>1</v>
      </c>
      <c r="F49" s="16">
        <v>8</v>
      </c>
      <c r="G49" s="48" t="str">
        <f t="shared" si="2"/>
        <v/>
      </c>
      <c r="I49" s="65"/>
      <c r="J49" s="66"/>
      <c r="K49" s="37"/>
      <c r="L49" s="19"/>
      <c r="M49" s="16"/>
      <c r="N49" s="48" t="str">
        <f t="shared" si="3"/>
        <v/>
      </c>
    </row>
    <row r="50" spans="2:14" x14ac:dyDescent="0.25">
      <c r="B50" s="58"/>
      <c r="C50" s="59"/>
      <c r="D50" s="37"/>
      <c r="E50" s="19"/>
      <c r="F50" s="16"/>
      <c r="G50" s="48"/>
      <c r="I50" s="65"/>
      <c r="J50" s="66"/>
      <c r="K50" s="37"/>
      <c r="L50" s="19"/>
      <c r="M50" s="16"/>
      <c r="N50" s="48" t="str">
        <f t="shared" si="3"/>
        <v/>
      </c>
    </row>
    <row r="51" spans="2:14" x14ac:dyDescent="0.25">
      <c r="B51" s="58"/>
      <c r="C51" s="59"/>
      <c r="D51" s="37"/>
      <c r="E51" s="19"/>
      <c r="F51" s="16"/>
      <c r="G51" s="48"/>
      <c r="I51" s="65"/>
      <c r="J51" s="66"/>
      <c r="K51" s="37"/>
      <c r="L51" s="19"/>
      <c r="M51" s="16"/>
      <c r="N51" s="48" t="str">
        <f t="shared" si="3"/>
        <v/>
      </c>
    </row>
    <row r="52" spans="2:14" x14ac:dyDescent="0.25">
      <c r="B52" s="58"/>
      <c r="C52" s="59"/>
      <c r="D52" s="37"/>
      <c r="E52" s="19"/>
      <c r="F52" s="16"/>
      <c r="G52" s="48"/>
      <c r="I52" s="65"/>
      <c r="J52" s="66"/>
      <c r="K52" s="37"/>
      <c r="L52" s="19"/>
      <c r="M52" s="16"/>
      <c r="N52" s="48" t="str">
        <f t="shared" si="3"/>
        <v/>
      </c>
    </row>
    <row r="53" spans="2:14" x14ac:dyDescent="0.25">
      <c r="B53" s="58"/>
      <c r="C53" s="59"/>
      <c r="D53" s="37"/>
      <c r="E53" s="19"/>
      <c r="F53" s="16"/>
      <c r="G53" s="48"/>
      <c r="I53" s="65"/>
      <c r="J53" s="66"/>
      <c r="K53" s="37"/>
      <c r="L53" s="19"/>
      <c r="M53" s="16"/>
      <c r="N53" s="48" t="str">
        <f t="shared" si="3"/>
        <v/>
      </c>
    </row>
    <row r="54" spans="2:14" x14ac:dyDescent="0.25">
      <c r="B54" s="58"/>
      <c r="C54" s="59"/>
      <c r="D54" s="37"/>
      <c r="E54" s="19"/>
      <c r="F54" s="16"/>
      <c r="G54" s="48"/>
      <c r="I54" s="65"/>
      <c r="J54" s="66"/>
      <c r="K54" s="37"/>
      <c r="L54" s="19"/>
      <c r="M54" s="16"/>
      <c r="N54" s="48" t="str">
        <f t="shared" si="3"/>
        <v/>
      </c>
    </row>
    <row r="55" spans="2:14" x14ac:dyDescent="0.25">
      <c r="B55" s="58"/>
      <c r="C55" s="59"/>
      <c r="D55" s="37"/>
      <c r="E55" s="19"/>
      <c r="F55" s="16"/>
      <c r="G55" s="48"/>
      <c r="I55" s="65"/>
      <c r="J55" s="66"/>
      <c r="K55" s="37"/>
      <c r="L55" s="19"/>
      <c r="M55" s="16"/>
      <c r="N55" s="48" t="str">
        <f t="shared" si="3"/>
        <v/>
      </c>
    </row>
    <row r="56" spans="2:14" x14ac:dyDescent="0.25">
      <c r="B56" s="58"/>
      <c r="C56" s="59"/>
      <c r="D56" s="37"/>
      <c r="E56" s="19"/>
      <c r="F56" s="16"/>
      <c r="G56" s="48"/>
      <c r="I56" s="65"/>
      <c r="J56" s="66"/>
      <c r="K56" s="37"/>
      <c r="L56" s="19"/>
      <c r="M56" s="16"/>
      <c r="N56" s="48" t="str">
        <f t="shared" si="3"/>
        <v/>
      </c>
    </row>
    <row r="57" spans="2:14" x14ac:dyDescent="0.25">
      <c r="B57" s="58"/>
      <c r="C57" s="59"/>
      <c r="D57" s="37"/>
      <c r="E57" s="19"/>
      <c r="F57" s="16"/>
      <c r="G57" s="48"/>
      <c r="I57" s="65"/>
      <c r="J57" s="66"/>
      <c r="K57" s="37"/>
      <c r="L57" s="19"/>
      <c r="M57" s="16"/>
      <c r="N57" s="48" t="str">
        <f t="shared" si="3"/>
        <v/>
      </c>
    </row>
    <row r="58" spans="2:14" ht="15.75" thickBot="1" x14ac:dyDescent="0.3">
      <c r="B58" s="58"/>
      <c r="C58" s="59"/>
      <c r="D58" s="37"/>
      <c r="E58" s="19"/>
      <c r="F58" s="16"/>
      <c r="G58" s="61"/>
      <c r="I58" s="65"/>
      <c r="J58" s="66"/>
      <c r="K58" s="37"/>
      <c r="L58" s="19"/>
      <c r="M58" s="16"/>
      <c r="N58" s="48" t="str">
        <f t="shared" si="3"/>
        <v/>
      </c>
    </row>
    <row r="59" spans="2:14" ht="15.75" thickBot="1" x14ac:dyDescent="0.3">
      <c r="D59" s="39" t="s">
        <v>108</v>
      </c>
      <c r="E59" s="74">
        <f>SUMIF(D38:D58,"Yes",E38:E58)</f>
        <v>1</v>
      </c>
      <c r="F59" s="39" t="s">
        <v>72</v>
      </c>
      <c r="G59" s="41">
        <f>SUM(G43:G58)</f>
        <v>8</v>
      </c>
      <c r="K59" s="39" t="s">
        <v>108</v>
      </c>
      <c r="L59" s="74">
        <f>SUMIF(K38:K58,"Yes",L38:L58)</f>
        <v>0</v>
      </c>
      <c r="M59" s="39" t="s">
        <v>72</v>
      </c>
      <c r="N59" s="41">
        <f>SUM(N43:N58)</f>
        <v>20</v>
      </c>
    </row>
  </sheetData>
  <mergeCells count="39">
    <mergeCell ref="I53:J53"/>
    <mergeCell ref="I54:J54"/>
    <mergeCell ref="I55:J55"/>
    <mergeCell ref="I56:J56"/>
    <mergeCell ref="I57:J57"/>
    <mergeCell ref="I58:J58"/>
    <mergeCell ref="I47:J47"/>
    <mergeCell ref="I48:J48"/>
    <mergeCell ref="I49:J49"/>
    <mergeCell ref="I50:J50"/>
    <mergeCell ref="I51:J51"/>
    <mergeCell ref="I52:J52"/>
    <mergeCell ref="B56:C56"/>
    <mergeCell ref="B57:C57"/>
    <mergeCell ref="B58:C58"/>
    <mergeCell ref="I16:N16"/>
    <mergeCell ref="I41:N41"/>
    <mergeCell ref="I42:J42"/>
    <mergeCell ref="I43:J43"/>
    <mergeCell ref="I44:J44"/>
    <mergeCell ref="I45:J45"/>
    <mergeCell ref="I46:J46"/>
    <mergeCell ref="B50:C50"/>
    <mergeCell ref="B51:C51"/>
    <mergeCell ref="B52:C52"/>
    <mergeCell ref="B53:C53"/>
    <mergeCell ref="B54:C54"/>
    <mergeCell ref="B55:C55"/>
    <mergeCell ref="B44:C44"/>
    <mergeCell ref="B45:C45"/>
    <mergeCell ref="B46:C46"/>
    <mergeCell ref="B47:C47"/>
    <mergeCell ref="B48:C48"/>
    <mergeCell ref="B49:C49"/>
    <mergeCell ref="B16:G16"/>
    <mergeCell ref="B41:G41"/>
    <mergeCell ref="B5:I5"/>
    <mergeCell ref="B42:C42"/>
    <mergeCell ref="B43:C43"/>
  </mergeCells>
  <phoneticPr fontId="21" type="noConversion"/>
  <conditionalFormatting sqref="D18:F30 D32:D38 K18:M18 K20:M20 K21:K22 K24:K38">
    <cfRule type="cellIs" dxfId="25" priority="24" operator="equal">
      <formula>"Yes"</formula>
    </cfRule>
  </conditionalFormatting>
  <conditionalFormatting sqref="D18:F30 D32:D38 K18:M18 K20:M20 K21:K22 K24:K38">
    <cfRule type="cellIs" dxfId="24" priority="23" operator="equal">
      <formula>"No"</formula>
    </cfRule>
  </conditionalFormatting>
  <conditionalFormatting sqref="D43:D58">
    <cfRule type="cellIs" dxfId="23" priority="22" operator="equal">
      <formula>"Yes"</formula>
    </cfRule>
  </conditionalFormatting>
  <conditionalFormatting sqref="D43:D58">
    <cfRule type="cellIs" dxfId="22" priority="21" operator="equal">
      <formula>"No"</formula>
    </cfRule>
  </conditionalFormatting>
  <conditionalFormatting sqref="E43:E58">
    <cfRule type="cellIs" dxfId="21" priority="20" operator="equal">
      <formula>"Yes"</formula>
    </cfRule>
  </conditionalFormatting>
  <conditionalFormatting sqref="E43:E58">
    <cfRule type="cellIs" dxfId="20" priority="19" operator="equal">
      <formula>"No"</formula>
    </cfRule>
  </conditionalFormatting>
  <conditionalFormatting sqref="F43:F58">
    <cfRule type="cellIs" dxfId="19" priority="18" operator="equal">
      <formula>"Yes"</formula>
    </cfRule>
  </conditionalFormatting>
  <conditionalFormatting sqref="F43:F58">
    <cfRule type="cellIs" dxfId="18" priority="17" operator="equal">
      <formula>"No"</formula>
    </cfRule>
  </conditionalFormatting>
  <conditionalFormatting sqref="K19:M19">
    <cfRule type="cellIs" dxfId="17" priority="14" operator="equal">
      <formula>"Yes"</formula>
    </cfRule>
  </conditionalFormatting>
  <conditionalFormatting sqref="K19:M19">
    <cfRule type="cellIs" dxfId="16" priority="13" operator="equal">
      <formula>"No"</formula>
    </cfRule>
  </conditionalFormatting>
  <conditionalFormatting sqref="L21:M22 L24:M38">
    <cfRule type="cellIs" dxfId="15" priority="12" operator="equal">
      <formula>"Yes"</formula>
    </cfRule>
  </conditionalFormatting>
  <conditionalFormatting sqref="L21:M22 L24:M38">
    <cfRule type="cellIs" dxfId="14" priority="11" operator="equal">
      <formula>"No"</formula>
    </cfRule>
  </conditionalFormatting>
  <conditionalFormatting sqref="K43:M43 K46:M58 M45">
    <cfRule type="cellIs" dxfId="13" priority="10" operator="equal">
      <formula>"Yes"</formula>
    </cfRule>
  </conditionalFormatting>
  <conditionalFormatting sqref="K43:M43 K46:M58 M45">
    <cfRule type="cellIs" dxfId="12" priority="9" operator="equal">
      <formula>"No"</formula>
    </cfRule>
  </conditionalFormatting>
  <conditionalFormatting sqref="K44:M44 K45:L45">
    <cfRule type="cellIs" dxfId="11" priority="8" operator="equal">
      <formula>"Yes"</formula>
    </cfRule>
  </conditionalFormatting>
  <conditionalFormatting sqref="K44:M44 K45:L45">
    <cfRule type="cellIs" dxfId="10" priority="7" operator="equal">
      <formula>"No"</formula>
    </cfRule>
  </conditionalFormatting>
  <conditionalFormatting sqref="K23">
    <cfRule type="cellIs" dxfId="9" priority="6" operator="equal">
      <formula>"Yes"</formula>
    </cfRule>
  </conditionalFormatting>
  <conditionalFormatting sqref="K23">
    <cfRule type="cellIs" dxfId="8" priority="5" operator="equal">
      <formula>"No"</formula>
    </cfRule>
  </conditionalFormatting>
  <conditionalFormatting sqref="L23:M23">
    <cfRule type="cellIs" dxfId="7" priority="4" operator="equal">
      <formula>"Yes"</formula>
    </cfRule>
  </conditionalFormatting>
  <conditionalFormatting sqref="L23:M23">
    <cfRule type="cellIs" dxfId="6" priority="3" operator="equal">
      <formula>"No"</formula>
    </cfRule>
  </conditionalFormatting>
  <conditionalFormatting sqref="D31:F31">
    <cfRule type="cellIs" dxfId="5" priority="2" operator="equal">
      <formula>"Yes"</formula>
    </cfRule>
  </conditionalFormatting>
  <conditionalFormatting sqref="D31:F31">
    <cfRule type="cellIs" dxfId="4" priority="1" operator="equal">
      <formula>"No"</formula>
    </cfRule>
  </conditionalFormatting>
  <dataValidations count="1">
    <dataValidation type="list" allowBlank="1" showInputMessage="1" showErrorMessage="1" sqref="K18:K38 D43:D58 K43:K58 D18:D38" xr:uid="{B08344DD-770A-49DE-9BE6-F718E88BAE13}">
      <formula1>"Yes, No"</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4DD48-99BA-49EF-A263-71AB81C5DAB8}">
  <sheetPr>
    <tabColor theme="9" tint="0.39997558519241921"/>
  </sheetPr>
  <dimension ref="B2:K23"/>
  <sheetViews>
    <sheetView showGridLines="0" zoomScale="150" zoomScaleNormal="150" workbookViewId="0">
      <selection activeCell="F30" sqref="F30"/>
    </sheetView>
  </sheetViews>
  <sheetFormatPr defaultRowHeight="15" x14ac:dyDescent="0.25"/>
  <cols>
    <col min="1" max="1" width="2.5703125" customWidth="1"/>
    <col min="2" max="2" width="32.5703125" customWidth="1"/>
    <col min="3" max="3" width="15" customWidth="1"/>
    <col min="4" max="4" width="14.140625" style="12" customWidth="1"/>
    <col min="5" max="5" width="1.5703125" customWidth="1"/>
    <col min="6" max="6" width="19.85546875" customWidth="1"/>
    <col min="7" max="7" width="2.5703125" customWidth="1"/>
    <col min="8" max="8" width="19.5703125" customWidth="1"/>
    <col min="9" max="9" width="11.85546875" customWidth="1"/>
    <col min="10" max="10" width="12.28515625" customWidth="1"/>
    <col min="11" max="11" width="20.7109375" customWidth="1"/>
    <col min="12" max="12" width="14" bestFit="1" customWidth="1"/>
    <col min="14" max="14" width="14.7109375" bestFit="1" customWidth="1"/>
    <col min="15" max="15" width="10.85546875" bestFit="1" customWidth="1"/>
    <col min="16" max="16" width="2.7109375" customWidth="1"/>
    <col min="17" max="17" width="12.5703125" bestFit="1" customWidth="1"/>
    <col min="18" max="18" width="7.85546875" bestFit="1" customWidth="1"/>
    <col min="19" max="19" width="5.42578125" bestFit="1" customWidth="1"/>
    <col min="20" max="20" width="14.7109375" bestFit="1" customWidth="1"/>
  </cols>
  <sheetData>
    <row r="2" spans="2:10" ht="15.75" x14ac:dyDescent="0.25">
      <c r="B2" s="31" t="s">
        <v>61</v>
      </c>
      <c r="C2" s="31"/>
      <c r="D2" s="29"/>
    </row>
    <row r="3" spans="2:10" ht="15.75" x14ac:dyDescent="0.25">
      <c r="B3" s="35" t="s">
        <v>62</v>
      </c>
      <c r="C3" s="35"/>
      <c r="D3" s="29"/>
    </row>
    <row r="4" spans="2:10" ht="16.5" x14ac:dyDescent="0.35">
      <c r="B4" s="30" t="s">
        <v>54</v>
      </c>
      <c r="C4" s="30"/>
      <c r="D4" s="29"/>
    </row>
    <row r="5" spans="2:10" ht="16.5" x14ac:dyDescent="0.35">
      <c r="B5" s="30" t="s">
        <v>106</v>
      </c>
      <c r="C5" s="30"/>
      <c r="D5" s="29"/>
    </row>
    <row r="6" spans="2:10" ht="16.5" x14ac:dyDescent="0.35">
      <c r="B6" s="30" t="s">
        <v>119</v>
      </c>
      <c r="C6" s="30"/>
      <c r="D6" s="29"/>
    </row>
    <row r="7" spans="2:10" ht="16.5" x14ac:dyDescent="0.35">
      <c r="B7" s="30" t="s">
        <v>120</v>
      </c>
      <c r="C7" s="30"/>
      <c r="D7" s="29"/>
    </row>
    <row r="8" spans="2:10" ht="16.5" x14ac:dyDescent="0.35">
      <c r="B8" s="30" t="s">
        <v>82</v>
      </c>
      <c r="C8" s="30"/>
      <c r="D8" s="29"/>
    </row>
    <row r="9" spans="2:10" ht="16.5" x14ac:dyDescent="0.35">
      <c r="B9" s="30"/>
      <c r="C9" s="30"/>
      <c r="D9" s="29"/>
    </row>
    <row r="10" spans="2:10" x14ac:dyDescent="0.25">
      <c r="B10" s="33" t="s">
        <v>16</v>
      </c>
      <c r="C10" s="71" t="s">
        <v>85</v>
      </c>
      <c r="D10" s="34" t="s">
        <v>104</v>
      </c>
      <c r="F10" s="71" t="s">
        <v>20</v>
      </c>
    </row>
    <row r="11" spans="2:10" x14ac:dyDescent="0.25">
      <c r="B11" t="s">
        <v>22</v>
      </c>
      <c r="C11" s="60" t="s">
        <v>59</v>
      </c>
      <c r="D11" s="22">
        <f>IF(C11="Yes",'2- Expenses'!G39,"")</f>
        <v>6</v>
      </c>
      <c r="F11" s="75">
        <f>'2- Expenses'!E39</f>
        <v>3</v>
      </c>
      <c r="J11" s="18"/>
    </row>
    <row r="12" spans="2:10" x14ac:dyDescent="0.25">
      <c r="B12" t="s">
        <v>40</v>
      </c>
      <c r="C12" s="60" t="s">
        <v>59</v>
      </c>
      <c r="D12" s="20">
        <f>IF(C11="Yes",'2- Expenses'!N39,"")</f>
        <v>20</v>
      </c>
      <c r="F12" s="75">
        <f>'2- Expenses'!L39</f>
        <v>-1</v>
      </c>
      <c r="J12" s="14"/>
    </row>
    <row r="13" spans="2:10" x14ac:dyDescent="0.25">
      <c r="B13" t="s">
        <v>45</v>
      </c>
      <c r="C13" s="60" t="s">
        <v>59</v>
      </c>
      <c r="D13" s="20">
        <f>IF(C11="Yes",'2- Expenses'!G59,"")</f>
        <v>8</v>
      </c>
      <c r="F13" s="75">
        <f>'2- Expenses'!E59</f>
        <v>1</v>
      </c>
      <c r="J13" s="14"/>
    </row>
    <row r="14" spans="2:10" ht="15.75" thickBot="1" x14ac:dyDescent="0.3">
      <c r="B14" s="68" t="s">
        <v>97</v>
      </c>
      <c r="C14" s="72" t="s">
        <v>59</v>
      </c>
      <c r="D14" s="69">
        <f>IF(C11="Yes",'2- Expenses'!N59,"")</f>
        <v>20</v>
      </c>
      <c r="F14" s="76">
        <f>'2- Expenses'!L59</f>
        <v>0</v>
      </c>
      <c r="J14" s="15"/>
    </row>
    <row r="15" spans="2:10" x14ac:dyDescent="0.25">
      <c r="B15" s="67" t="s">
        <v>21</v>
      </c>
      <c r="C15" s="67"/>
      <c r="D15" s="73">
        <f>SUM(D11:D14)</f>
        <v>54</v>
      </c>
      <c r="F15" s="77">
        <f>SUM(F11:F14)</f>
        <v>3</v>
      </c>
      <c r="J15" s="14"/>
    </row>
    <row r="16" spans="2:10" x14ac:dyDescent="0.25">
      <c r="F16" s="13"/>
      <c r="H16" s="13"/>
      <c r="I16" s="14"/>
      <c r="J16" s="14"/>
    </row>
    <row r="17" spans="2:11" x14ac:dyDescent="0.25">
      <c r="B17" s="33" t="s">
        <v>17</v>
      </c>
      <c r="C17" s="34" t="s">
        <v>85</v>
      </c>
      <c r="D17" s="34" t="s">
        <v>104</v>
      </c>
      <c r="F17" s="34" t="s">
        <v>116</v>
      </c>
      <c r="H17" s="36" t="s">
        <v>111</v>
      </c>
    </row>
    <row r="18" spans="2:11" x14ac:dyDescent="0.25">
      <c r="B18" t="s">
        <v>109</v>
      </c>
      <c r="C18" s="60" t="s">
        <v>59</v>
      </c>
      <c r="D18" s="20">
        <f>IF(F15&gt;0,F15*F18,"")</f>
        <v>60</v>
      </c>
      <c r="F18" s="21">
        <v>20</v>
      </c>
      <c r="H18" s="82" t="s">
        <v>112</v>
      </c>
      <c r="I18" s="83"/>
      <c r="J18" s="83"/>
      <c r="K18" s="84"/>
    </row>
    <row r="19" spans="2:11" x14ac:dyDescent="0.25">
      <c r="B19" t="s">
        <v>49</v>
      </c>
      <c r="C19" s="60" t="s">
        <v>59</v>
      </c>
      <c r="D19" s="20">
        <f>IF(F15&gt;0,F15*F19,"")</f>
        <v>45</v>
      </c>
      <c r="F19" s="21">
        <v>15</v>
      </c>
      <c r="H19" s="82" t="s">
        <v>113</v>
      </c>
      <c r="I19" s="83"/>
      <c r="J19" s="83"/>
      <c r="K19" s="84"/>
    </row>
    <row r="20" spans="2:11" ht="15.75" thickBot="1" x14ac:dyDescent="0.3">
      <c r="B20" s="68" t="s">
        <v>107</v>
      </c>
      <c r="C20" s="85" t="s">
        <v>118</v>
      </c>
      <c r="D20" s="69">
        <v>1</v>
      </c>
      <c r="F20" s="86" t="s">
        <v>118</v>
      </c>
      <c r="H20" s="82" t="s">
        <v>110</v>
      </c>
      <c r="I20" s="83"/>
      <c r="J20" s="83"/>
      <c r="K20" s="84"/>
    </row>
    <row r="21" spans="2:11" x14ac:dyDescent="0.25">
      <c r="B21" s="70" t="s">
        <v>19</v>
      </c>
      <c r="C21" s="70"/>
      <c r="D21" s="78">
        <f>SUM(D18:D20)</f>
        <v>106</v>
      </c>
    </row>
    <row r="22" spans="2:11" ht="15.75" thickBot="1" x14ac:dyDescent="0.3">
      <c r="C22" s="68"/>
    </row>
    <row r="23" spans="2:11" ht="15.75" thickBot="1" x14ac:dyDescent="0.3">
      <c r="B23" s="79" t="s">
        <v>18</v>
      </c>
      <c r="C23" s="81"/>
      <c r="D23" s="80">
        <f>D21-D15</f>
        <v>52</v>
      </c>
    </row>
  </sheetData>
  <conditionalFormatting sqref="C11:C14">
    <cfRule type="cellIs" dxfId="3" priority="4" operator="equal">
      <formula>"Yes"</formula>
    </cfRule>
  </conditionalFormatting>
  <conditionalFormatting sqref="C11:C14">
    <cfRule type="cellIs" dxfId="2" priority="3" operator="equal">
      <formula>"No"</formula>
    </cfRule>
  </conditionalFormatting>
  <conditionalFormatting sqref="C18:C20">
    <cfRule type="cellIs" dxfId="1" priority="2" operator="equal">
      <formula>"Yes"</formula>
    </cfRule>
  </conditionalFormatting>
  <conditionalFormatting sqref="C18:C20">
    <cfRule type="cellIs" dxfId="0" priority="1" operator="equal">
      <formula>"No"</formula>
    </cfRule>
  </conditionalFormatting>
  <dataValidations count="1">
    <dataValidation type="list" allowBlank="1" showInputMessage="1" showErrorMessage="1" sqref="C11:C14 C18:C19" xr:uid="{1F4A3981-3002-4690-BD85-8B219F5AE34E}">
      <formula1>"Yes, No"</formula1>
    </dataValidation>
  </dataValidation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Introduction</vt:lpstr>
      <vt:lpstr>PRE-OPENING&gt;&gt;</vt:lpstr>
      <vt:lpstr>1 - One-Time Expenses</vt:lpstr>
      <vt:lpstr>POST-OPENING&gt;&gt;</vt:lpstr>
      <vt:lpstr>2- Expenses</vt:lpstr>
      <vt:lpstr>3- Income Statement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B</dc:creator>
  <cp:lastModifiedBy>Robert B</cp:lastModifiedBy>
  <dcterms:created xsi:type="dcterms:W3CDTF">2015-06-05T18:17:20Z</dcterms:created>
  <dcterms:modified xsi:type="dcterms:W3CDTF">2020-08-15T21:54:21Z</dcterms:modified>
</cp:coreProperties>
</file>